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11520" tabRatio="593" activeTab="1"/>
  </bookViews>
  <sheets>
    <sheet name="絶対セル指定" sheetId="1" r:id="rId1"/>
    <sheet name="構成比計算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<sst xmlns="http://schemas.openxmlformats.org/spreadsheetml/2006/main" count="80" uniqueCount="69">
  <si>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店舗別／製品種別集計表（２００２年１月度）</t>
  </si>
  <si>
    <t>（単位：千円）</t>
  </si>
  <si>
    <t>部門</t>
  </si>
  <si>
    <t>販売
コード</t>
  </si>
  <si>
    <t>種別</t>
  </si>
  <si>
    <t>販売実績</t>
  </si>
  <si>
    <t>合計</t>
  </si>
  <si>
    <t>パソコン
情報機器</t>
  </si>
  <si>
    <t>A102</t>
  </si>
  <si>
    <t>A103</t>
  </si>
  <si>
    <t>A104</t>
  </si>
  <si>
    <t>A105</t>
  </si>
  <si>
    <t>小計</t>
  </si>
  <si>
    <t>B102</t>
  </si>
  <si>
    <t>B103</t>
  </si>
  <si>
    <t>家
電</t>
  </si>
  <si>
    <t>冷蔵庫</t>
  </si>
  <si>
    <t>C102</t>
  </si>
  <si>
    <t>C103</t>
  </si>
  <si>
    <t>洗濯機</t>
  </si>
  <si>
    <t>A101</t>
  </si>
  <si>
    <t>パソコン</t>
  </si>
  <si>
    <t>プリンタ</t>
  </si>
  <si>
    <t>デジタルカメラ</t>
  </si>
  <si>
    <t>携帯電話</t>
  </si>
  <si>
    <t>ファクシミリ</t>
  </si>
  <si>
    <t>C101</t>
  </si>
  <si>
    <t>A組の成績表</t>
  </si>
  <si>
    <t>氏名</t>
  </si>
  <si>
    <t>国語</t>
  </si>
  <si>
    <t>数学</t>
  </si>
  <si>
    <t>理科</t>
  </si>
  <si>
    <t>社会</t>
  </si>
  <si>
    <t>英語</t>
  </si>
  <si>
    <t>合計点</t>
  </si>
  <si>
    <t>最高点</t>
  </si>
  <si>
    <t>最低点</t>
  </si>
  <si>
    <t>平均点</t>
  </si>
  <si>
    <t>偏差値</t>
  </si>
  <si>
    <t>順位</t>
  </si>
  <si>
    <t>安倍</t>
  </si>
  <si>
    <t>安藤</t>
  </si>
  <si>
    <t>石川</t>
  </si>
  <si>
    <t>井上</t>
  </si>
  <si>
    <t>上田</t>
  </si>
  <si>
    <t>榎</t>
  </si>
  <si>
    <t>欠席</t>
  </si>
  <si>
    <t>太田</t>
  </si>
  <si>
    <t>加藤</t>
  </si>
  <si>
    <t>後藤</t>
  </si>
  <si>
    <t>戸松</t>
  </si>
  <si>
    <t>福田</t>
  </si>
  <si>
    <t>次点</t>
  </si>
  <si>
    <t>標準偏差</t>
  </si>
  <si>
    <t>販売見込</t>
  </si>
  <si>
    <t>東京</t>
  </si>
  <si>
    <t>大阪</t>
  </si>
  <si>
    <t>福岡</t>
  </si>
  <si>
    <t>広島</t>
  </si>
  <si>
    <t>札幌</t>
  </si>
  <si>
    <t>構成比</t>
  </si>
  <si>
    <t>見込み
達成率</t>
  </si>
  <si>
    <t>店舗別構成率</t>
  </si>
  <si>
    <t>AV</t>
  </si>
  <si>
    <t>B101</t>
  </si>
  <si>
    <t>テレビ</t>
  </si>
  <si>
    <t>ビデオ</t>
  </si>
  <si>
    <t>DVDプレーヤ</t>
  </si>
  <si>
    <t>エアコン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</si>
</sst>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000000000000000000000"/>
    <numFmt numFmtId="192" formatCode="0.000000000"/>
    <numFmt numFmtId="193" formatCode="0.00000000"/>
    <numFmt numFmtId="194" formatCode="mmm\-yyyy"/>
    <numFmt numFmtId="195" formatCode="0.0%"/>
    <numFmt numFmtId="196" formatCode="&quot;\&quot;#,##0_);[Red]\(&quot;\&quot;#,##0\)"/>
    <numFmt numFmtId="197" formatCode="#\ ???/???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16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16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/>
    </xf>
    <xf numFmtId="0" fontId="2" fillId="2" borderId="2" xfId="16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0" fillId="0" borderId="4" xfId="16" applyNumberFormat="1" applyFill="1" applyBorder="1" applyAlignment="1">
      <alignment horizontal="right" vertical="center"/>
    </xf>
    <xf numFmtId="0" fontId="0" fillId="3" borderId="4" xfId="16" applyNumberFormat="1" applyFill="1" applyBorder="1" applyAlignment="1">
      <alignment horizontal="right" vertical="center"/>
    </xf>
    <xf numFmtId="0" fontId="2" fillId="2" borderId="5" xfId="16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0" borderId="6" xfId="16" applyNumberFormat="1" applyFill="1" applyBorder="1" applyAlignment="1">
      <alignment horizontal="right" vertical="center"/>
    </xf>
    <xf numFmtId="0" fontId="0" fillId="3" borderId="6" xfId="16" applyNumberFormat="1" applyFill="1" applyBorder="1" applyAlignment="1">
      <alignment horizontal="right" vertical="center"/>
    </xf>
    <xf numFmtId="0" fontId="2" fillId="2" borderId="7" xfId="16" applyNumberFormat="1" applyFont="1" applyFill="1" applyBorder="1" applyAlignment="1">
      <alignment horizontal="right" vertical="center"/>
    </xf>
    <xf numFmtId="0" fontId="2" fillId="2" borderId="1" xfId="16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29" xfId="0" applyBorder="1" applyAlignment="1">
      <alignment/>
    </xf>
    <xf numFmtId="0" fontId="0" fillId="3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8" xfId="0" applyFill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M21"/>
  <sheetViews>
    <sheetView zoomScale="180" zoomScaleNormal="180" workbookViewId="0" topLeftCell="H1">
      <pane ySplit="4" topLeftCell="BM5" activePane="bottomLeft" state="frozen"/>
      <selection pane="topLeft" activeCell="H1" sqref="H1"/>
      <selection pane="bottomLeft" activeCell="L5" sqref="L5"/>
    </sheetView>
  </sheetViews>
  <sheetFormatPr defaultColWidth="9.00390625" defaultRowHeight="13.5"/>
  <cols>
    <col min="1" max="1" width="2.875" style="0" customWidth="1"/>
  </cols>
  <sheetData>
    <row r="1" ht="14.25" thickBot="1"/>
    <row r="2" spans="2:13" ht="13.5">
      <c r="B2" s="4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42"/>
    </row>
    <row r="3" spans="2:13" ht="13.5">
      <c r="B3" s="43" t="s">
        <v>28</v>
      </c>
      <c r="C3" s="23" t="s">
        <v>29</v>
      </c>
      <c r="D3" s="24" t="s">
        <v>30</v>
      </c>
      <c r="E3" s="24" t="s">
        <v>31</v>
      </c>
      <c r="F3" s="24" t="s">
        <v>32</v>
      </c>
      <c r="G3" s="25" t="s">
        <v>33</v>
      </c>
      <c r="H3" s="23" t="s">
        <v>34</v>
      </c>
      <c r="I3" s="24" t="s">
        <v>35</v>
      </c>
      <c r="J3" s="24" t="s">
        <v>36</v>
      </c>
      <c r="K3" s="24" t="s">
        <v>37</v>
      </c>
      <c r="L3" s="24" t="s">
        <v>38</v>
      </c>
      <c r="M3" s="44" t="s">
        <v>39</v>
      </c>
    </row>
    <row r="4" spans="2:13" ht="13.5">
      <c r="B4" s="45" t="s">
        <v>40</v>
      </c>
      <c r="C4" s="29">
        <v>82</v>
      </c>
      <c r="D4" s="30">
        <v>22</v>
      </c>
      <c r="E4" s="30">
        <v>37</v>
      </c>
      <c r="F4" s="30">
        <v>75</v>
      </c>
      <c r="G4" s="31">
        <v>54</v>
      </c>
      <c r="H4" s="29">
        <f>SUM(C4:G4)</f>
        <v>270</v>
      </c>
      <c r="I4" s="30">
        <f>MAX(C4:G4)</f>
        <v>82</v>
      </c>
      <c r="J4" s="30">
        <f>MIN(C4:G4)</f>
        <v>22</v>
      </c>
      <c r="K4" s="32">
        <f>AVERAGE(C4:G4)</f>
        <v>54</v>
      </c>
      <c r="L4" s="32">
        <f>(H4-H$21)/H$20*10+50</f>
        <v>45.14458345834257</v>
      </c>
      <c r="M4" s="46">
        <f>RANK(H4,H$4:H$14,0)</f>
        <v>7</v>
      </c>
    </row>
    <row r="5" spans="2:13" ht="13.5">
      <c r="B5" s="45" t="s">
        <v>41</v>
      </c>
      <c r="C5" s="29">
        <v>82</v>
      </c>
      <c r="D5" s="30">
        <v>22</v>
      </c>
      <c r="E5" s="30">
        <v>37</v>
      </c>
      <c r="F5" s="30">
        <v>82</v>
      </c>
      <c r="G5" s="31">
        <v>86</v>
      </c>
      <c r="H5" s="29">
        <f aca="true" t="shared" si="0" ref="H5:H14">SUM(C5:G5)</f>
        <v>309</v>
      </c>
      <c r="I5" s="30">
        <f aca="true" t="shared" si="1" ref="I5:I14">MAX(C5:G5)</f>
        <v>86</v>
      </c>
      <c r="J5" s="30">
        <f aca="true" t="shared" si="2" ref="J5:J14">MIN(C5:G5)</f>
        <v>22</v>
      </c>
      <c r="K5" s="32">
        <f aca="true" t="shared" si="3" ref="K5:K14">AVERAGE(C5:G5)</f>
        <v>61.8</v>
      </c>
      <c r="L5" s="32">
        <f aca="true" t="shared" si="4" ref="L5:L14">(H5-H$21)/H$20*10+50</f>
        <v>51.86385344663624</v>
      </c>
      <c r="M5" s="46">
        <f aca="true" t="shared" si="5" ref="M5:M14">RANK(H5,H$4:H$14,0)</f>
        <v>5</v>
      </c>
    </row>
    <row r="6" spans="2:13" ht="13.5">
      <c r="B6" s="45" t="s">
        <v>42</v>
      </c>
      <c r="C6" s="29">
        <v>56</v>
      </c>
      <c r="D6" s="30">
        <v>49</v>
      </c>
      <c r="E6" s="30">
        <v>34</v>
      </c>
      <c r="F6" s="30">
        <v>78</v>
      </c>
      <c r="G6" s="31">
        <v>48</v>
      </c>
      <c r="H6" s="29">
        <f t="shared" si="0"/>
        <v>265</v>
      </c>
      <c r="I6" s="30">
        <f t="shared" si="1"/>
        <v>78</v>
      </c>
      <c r="J6" s="30">
        <f t="shared" si="2"/>
        <v>34</v>
      </c>
      <c r="K6" s="32">
        <f t="shared" si="3"/>
        <v>53</v>
      </c>
      <c r="L6" s="32">
        <f t="shared" si="4"/>
        <v>44.28313858804851</v>
      </c>
      <c r="M6" s="46">
        <f t="shared" si="5"/>
        <v>9</v>
      </c>
    </row>
    <row r="7" spans="2:13" ht="13.5">
      <c r="B7" s="45" t="s">
        <v>43</v>
      </c>
      <c r="C7" s="29">
        <v>56</v>
      </c>
      <c r="D7" s="30">
        <v>49</v>
      </c>
      <c r="E7" s="30">
        <v>34</v>
      </c>
      <c r="F7" s="30">
        <v>78</v>
      </c>
      <c r="G7" s="31">
        <v>72</v>
      </c>
      <c r="H7" s="29">
        <f t="shared" si="0"/>
        <v>289</v>
      </c>
      <c r="I7" s="30">
        <f t="shared" si="1"/>
        <v>78</v>
      </c>
      <c r="J7" s="30">
        <f t="shared" si="2"/>
        <v>34</v>
      </c>
      <c r="K7" s="32">
        <f t="shared" si="3"/>
        <v>57.8</v>
      </c>
      <c r="L7" s="32">
        <f t="shared" si="4"/>
        <v>48.418073965459996</v>
      </c>
      <c r="M7" s="46">
        <f t="shared" si="5"/>
        <v>6</v>
      </c>
    </row>
    <row r="8" spans="2:13" ht="13.5">
      <c r="B8" s="45" t="s">
        <v>44</v>
      </c>
      <c r="C8" s="29">
        <v>77</v>
      </c>
      <c r="D8" s="30">
        <v>67</v>
      </c>
      <c r="E8" s="30">
        <v>59</v>
      </c>
      <c r="F8" s="30">
        <v>86</v>
      </c>
      <c r="G8" s="31">
        <v>86</v>
      </c>
      <c r="H8" s="29">
        <f t="shared" si="0"/>
        <v>375</v>
      </c>
      <c r="I8" s="30">
        <f t="shared" si="1"/>
        <v>86</v>
      </c>
      <c r="J8" s="30">
        <f t="shared" si="2"/>
        <v>59</v>
      </c>
      <c r="K8" s="32">
        <f t="shared" si="3"/>
        <v>75</v>
      </c>
      <c r="L8" s="32">
        <f t="shared" si="4"/>
        <v>63.23492573451783</v>
      </c>
      <c r="M8" s="46">
        <f t="shared" si="5"/>
        <v>1</v>
      </c>
    </row>
    <row r="9" spans="2:13" ht="13.5">
      <c r="B9" s="45" t="s">
        <v>45</v>
      </c>
      <c r="C9" s="29" t="s">
        <v>46</v>
      </c>
      <c r="D9" s="30">
        <v>56</v>
      </c>
      <c r="E9" s="30">
        <v>67</v>
      </c>
      <c r="F9" s="30">
        <v>78</v>
      </c>
      <c r="G9" s="31">
        <v>68</v>
      </c>
      <c r="H9" s="29">
        <f t="shared" si="0"/>
        <v>269</v>
      </c>
      <c r="I9" s="30">
        <f t="shared" si="1"/>
        <v>78</v>
      </c>
      <c r="J9" s="30">
        <f t="shared" si="2"/>
        <v>56</v>
      </c>
      <c r="K9" s="32">
        <f t="shared" si="3"/>
        <v>67.25</v>
      </c>
      <c r="L9" s="32">
        <f t="shared" si="4"/>
        <v>44.97229448428376</v>
      </c>
      <c r="M9" s="46">
        <f t="shared" si="5"/>
        <v>8</v>
      </c>
    </row>
    <row r="10" spans="2:13" ht="13.5">
      <c r="B10" s="45" t="s">
        <v>47</v>
      </c>
      <c r="C10" s="29">
        <v>92</v>
      </c>
      <c r="D10" s="30">
        <v>94</v>
      </c>
      <c r="E10" s="30" t="s">
        <v>46</v>
      </c>
      <c r="F10" s="30">
        <v>87</v>
      </c>
      <c r="G10" s="31">
        <v>92</v>
      </c>
      <c r="H10" s="29">
        <f t="shared" si="0"/>
        <v>365</v>
      </c>
      <c r="I10" s="30">
        <f t="shared" si="1"/>
        <v>94</v>
      </c>
      <c r="J10" s="30">
        <f t="shared" si="2"/>
        <v>87</v>
      </c>
      <c r="K10" s="32">
        <f t="shared" si="3"/>
        <v>91.25</v>
      </c>
      <c r="L10" s="32">
        <f t="shared" si="4"/>
        <v>61.512035993929715</v>
      </c>
      <c r="M10" s="46">
        <f t="shared" si="5"/>
        <v>2</v>
      </c>
    </row>
    <row r="11" spans="2:13" ht="13.5">
      <c r="B11" s="45" t="s">
        <v>48</v>
      </c>
      <c r="C11" s="29">
        <v>49</v>
      </c>
      <c r="D11" s="30">
        <v>55</v>
      </c>
      <c r="E11" s="30">
        <v>53</v>
      </c>
      <c r="F11" s="30" t="s">
        <v>46</v>
      </c>
      <c r="G11" s="31">
        <v>72</v>
      </c>
      <c r="H11" s="29">
        <f t="shared" si="0"/>
        <v>229</v>
      </c>
      <c r="I11" s="30">
        <f t="shared" si="1"/>
        <v>72</v>
      </c>
      <c r="J11" s="30">
        <f t="shared" si="2"/>
        <v>49</v>
      </c>
      <c r="K11" s="32">
        <f t="shared" si="3"/>
        <v>57.25</v>
      </c>
      <c r="L11" s="32">
        <f t="shared" si="4"/>
        <v>38.08073552193128</v>
      </c>
      <c r="M11" s="46">
        <f t="shared" si="5"/>
        <v>10</v>
      </c>
    </row>
    <row r="12" spans="2:13" ht="13.5">
      <c r="B12" s="45" t="s">
        <v>49</v>
      </c>
      <c r="C12" s="29">
        <v>77</v>
      </c>
      <c r="D12" s="30">
        <v>67</v>
      </c>
      <c r="E12" s="30">
        <v>59</v>
      </c>
      <c r="F12" s="30">
        <v>86</v>
      </c>
      <c r="G12" s="31">
        <v>64</v>
      </c>
      <c r="H12" s="29">
        <f t="shared" si="0"/>
        <v>353</v>
      </c>
      <c r="I12" s="30">
        <f t="shared" si="1"/>
        <v>86</v>
      </c>
      <c r="J12" s="30">
        <f t="shared" si="2"/>
        <v>59</v>
      </c>
      <c r="K12" s="32">
        <f t="shared" si="3"/>
        <v>70.6</v>
      </c>
      <c r="L12" s="32">
        <f t="shared" si="4"/>
        <v>59.44456830522397</v>
      </c>
      <c r="M12" s="46">
        <f t="shared" si="5"/>
        <v>4</v>
      </c>
    </row>
    <row r="13" spans="2:13" ht="13.5">
      <c r="B13" s="45" t="s">
        <v>50</v>
      </c>
      <c r="C13" s="29">
        <v>64</v>
      </c>
      <c r="D13" s="30">
        <v>16</v>
      </c>
      <c r="E13" s="30">
        <v>57</v>
      </c>
      <c r="F13" s="30">
        <v>54</v>
      </c>
      <c r="G13" s="31" t="s">
        <v>46</v>
      </c>
      <c r="H13" s="29">
        <f t="shared" si="0"/>
        <v>191</v>
      </c>
      <c r="I13" s="30">
        <f t="shared" si="1"/>
        <v>64</v>
      </c>
      <c r="J13" s="30">
        <f t="shared" si="2"/>
        <v>16</v>
      </c>
      <c r="K13" s="32">
        <f t="shared" si="3"/>
        <v>47.75</v>
      </c>
      <c r="L13" s="32">
        <f t="shared" si="4"/>
        <v>31.533754507696422</v>
      </c>
      <c r="M13" s="46">
        <f t="shared" si="5"/>
        <v>11</v>
      </c>
    </row>
    <row r="14" spans="2:13" ht="14.25" thickBot="1">
      <c r="B14" s="47" t="s">
        <v>51</v>
      </c>
      <c r="C14" s="37">
        <v>82</v>
      </c>
      <c r="D14" s="38">
        <v>56</v>
      </c>
      <c r="E14" s="38">
        <v>67</v>
      </c>
      <c r="F14" s="38">
        <v>78</v>
      </c>
      <c r="G14" s="39">
        <v>82</v>
      </c>
      <c r="H14" s="37">
        <f t="shared" si="0"/>
        <v>365</v>
      </c>
      <c r="I14" s="38">
        <f t="shared" si="1"/>
        <v>82</v>
      </c>
      <c r="J14" s="38">
        <f t="shared" si="2"/>
        <v>56</v>
      </c>
      <c r="K14" s="40">
        <f t="shared" si="3"/>
        <v>73</v>
      </c>
      <c r="L14" s="40">
        <f t="shared" si="4"/>
        <v>61.512035993929715</v>
      </c>
      <c r="M14" s="59">
        <f t="shared" si="5"/>
        <v>2</v>
      </c>
    </row>
    <row r="15" spans="2:13" ht="14.25" thickTop="1">
      <c r="B15" s="48" t="s">
        <v>34</v>
      </c>
      <c r="C15" s="26">
        <f>SUM(C4:C14)</f>
        <v>717</v>
      </c>
      <c r="D15" s="27">
        <f>SUM(D4:D14)</f>
        <v>553</v>
      </c>
      <c r="E15" s="27">
        <f>SUM(E4:E14)</f>
        <v>504</v>
      </c>
      <c r="F15" s="27">
        <f>SUM(F4:F14)</f>
        <v>782</v>
      </c>
      <c r="G15" s="28">
        <f>SUM(G4:G14)</f>
        <v>724</v>
      </c>
      <c r="H15" s="36">
        <f>SUM(H4:H14)</f>
        <v>3280</v>
      </c>
      <c r="I15" s="27"/>
      <c r="J15" s="27"/>
      <c r="K15" s="27"/>
      <c r="L15" s="27"/>
      <c r="M15" s="49"/>
    </row>
    <row r="16" spans="2:13" ht="13.5">
      <c r="B16" s="50" t="s">
        <v>35</v>
      </c>
      <c r="C16" s="33">
        <f>MAX(C4:C14)</f>
        <v>92</v>
      </c>
      <c r="D16" s="34">
        <f>MAX(D4:D14)</f>
        <v>94</v>
      </c>
      <c r="E16" s="34">
        <f>MAX(E4:E14)</f>
        <v>67</v>
      </c>
      <c r="F16" s="34">
        <f>MAX(F4:F14)</f>
        <v>87</v>
      </c>
      <c r="G16" s="35">
        <f>MAX(G4:G14)</f>
        <v>92</v>
      </c>
      <c r="H16" s="33">
        <f>MAX(H4:H14)</f>
        <v>375</v>
      </c>
      <c r="I16" s="34"/>
      <c r="J16" s="34"/>
      <c r="K16" s="34"/>
      <c r="L16" s="34"/>
      <c r="M16" s="51"/>
    </row>
    <row r="17" spans="2:13" ht="13.5">
      <c r="B17" s="50" t="s">
        <v>52</v>
      </c>
      <c r="C17" s="82">
        <f>LARGE(C4:C14,2)</f>
        <v>82</v>
      </c>
      <c r="D17" s="34">
        <f>LARGE(D4:D14,2)</f>
        <v>67</v>
      </c>
      <c r="E17" s="34">
        <f>LARGE(E4:E14,2)</f>
        <v>67</v>
      </c>
      <c r="F17" s="34">
        <f>LARGE(F4:F14,2)</f>
        <v>86</v>
      </c>
      <c r="G17" s="35">
        <f>LARGE(G4:G14,2)</f>
        <v>86</v>
      </c>
      <c r="H17" s="33">
        <f>LARGE(H4:H14,2)</f>
        <v>365</v>
      </c>
      <c r="I17" s="34"/>
      <c r="J17" s="34"/>
      <c r="K17" s="34"/>
      <c r="L17" s="34"/>
      <c r="M17" s="51"/>
    </row>
    <row r="18" spans="2:13" ht="13.5">
      <c r="B18" s="50" t="s">
        <v>36</v>
      </c>
      <c r="C18" s="33">
        <f>MIN(C4:C14)</f>
        <v>49</v>
      </c>
      <c r="D18" s="34">
        <f>MIN(D4:D14)</f>
        <v>16</v>
      </c>
      <c r="E18" s="34">
        <f>MIN(E4:E14)</f>
        <v>34</v>
      </c>
      <c r="F18" s="34">
        <f>MIN(F4:F14)</f>
        <v>54</v>
      </c>
      <c r="G18" s="35">
        <f>MIN(G4:G14)</f>
        <v>48</v>
      </c>
      <c r="H18" s="33">
        <f>MIN(H4:H14)</f>
        <v>191</v>
      </c>
      <c r="I18" s="34"/>
      <c r="J18" s="34"/>
      <c r="K18" s="34"/>
      <c r="L18" s="34"/>
      <c r="M18" s="51"/>
    </row>
    <row r="19" spans="2:13" ht="13.5">
      <c r="B19" s="50" t="s">
        <v>52</v>
      </c>
      <c r="C19" s="33">
        <f>SMALL(C4:C14,2)</f>
        <v>56</v>
      </c>
      <c r="D19" s="34">
        <f>SMALL(D4:D14,2)</f>
        <v>22</v>
      </c>
      <c r="E19" s="34">
        <f>SMALL(E4:E14,2)</f>
        <v>34</v>
      </c>
      <c r="F19" s="34">
        <f>SMALL(F4:F14,2)</f>
        <v>75</v>
      </c>
      <c r="G19" s="35">
        <f>SMALL(G4:G14,2)</f>
        <v>54</v>
      </c>
      <c r="H19" s="33">
        <f>SMALL(H4:H14,2)</f>
        <v>229</v>
      </c>
      <c r="I19" s="34"/>
      <c r="J19" s="34"/>
      <c r="K19" s="34"/>
      <c r="L19" s="34"/>
      <c r="M19" s="51"/>
    </row>
    <row r="20" spans="2:13" ht="13.5">
      <c r="B20" s="50" t="s">
        <v>53</v>
      </c>
      <c r="C20" s="33">
        <f>STDEVP(C4:C14)</f>
        <v>13.616534067081828</v>
      </c>
      <c r="D20" s="34">
        <f>STDEVP(D4:D14)</f>
        <v>22.02515466498542</v>
      </c>
      <c r="E20" s="34">
        <f>STDEVP(E4:E14)</f>
        <v>12.831211945876351</v>
      </c>
      <c r="F20" s="34">
        <f>STDEVP(F4:F14)</f>
        <v>8.997777503361593</v>
      </c>
      <c r="G20" s="35">
        <f>STDEVP(G4:G14)</f>
        <v>13.676256797823006</v>
      </c>
      <c r="H20" s="33">
        <f>STDEVP(H4:H14)</f>
        <v>58.04201954668575</v>
      </c>
      <c r="I20" s="34"/>
      <c r="J20" s="34"/>
      <c r="K20" s="34"/>
      <c r="L20" s="34"/>
      <c r="M20" s="51"/>
    </row>
    <row r="21" spans="2:13" ht="14.25" thickBot="1">
      <c r="B21" s="52" t="s">
        <v>37</v>
      </c>
      <c r="C21" s="53">
        <f>AVERAGE(C4:C14)</f>
        <v>71.7</v>
      </c>
      <c r="D21" s="54">
        <f>AVERAGE(D4:D14)</f>
        <v>50.27272727272727</v>
      </c>
      <c r="E21" s="54">
        <f>AVERAGE(E4:E14)</f>
        <v>50.4</v>
      </c>
      <c r="F21" s="54">
        <f>AVERAGE(F4:F14)</f>
        <v>78.2</v>
      </c>
      <c r="G21" s="55">
        <f>AVERAGE(G4:G14)</f>
        <v>72.4</v>
      </c>
      <c r="H21" s="53">
        <f>AVERAGE(H4:H14)</f>
        <v>298.1818181818182</v>
      </c>
      <c r="I21" s="54"/>
      <c r="J21" s="54"/>
      <c r="K21" s="54"/>
      <c r="L21" s="54"/>
      <c r="M21" s="5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F21" sqref="F21"/>
    </sheetView>
  </sheetViews>
  <sheetFormatPr defaultColWidth="9.00390625" defaultRowHeight="13.5"/>
  <cols>
    <col min="1" max="1" width="4.375" style="0" customWidth="1"/>
    <col min="2" max="2" width="10.50390625" style="0" customWidth="1"/>
    <col min="4" max="4" width="12.625" style="0" customWidth="1"/>
    <col min="5" max="5" width="10.375" style="0" customWidth="1"/>
  </cols>
  <sheetData>
    <row r="1" spans="1:11" ht="13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1"/>
      <c r="B2" s="1"/>
      <c r="C2" s="1"/>
      <c r="D2" s="1"/>
      <c r="E2" s="1"/>
      <c r="F2" s="1"/>
      <c r="G2" s="1"/>
      <c r="H2" s="1"/>
      <c r="I2" s="1"/>
      <c r="J2" s="66" t="s">
        <v>1</v>
      </c>
      <c r="K2" s="66"/>
    </row>
    <row r="3" spans="1:15" ht="13.5">
      <c r="A3" s="1"/>
      <c r="B3" s="73" t="s">
        <v>2</v>
      </c>
      <c r="C3" s="75" t="s">
        <v>3</v>
      </c>
      <c r="D3" s="77" t="s">
        <v>4</v>
      </c>
      <c r="E3" s="64" t="s">
        <v>54</v>
      </c>
      <c r="F3" s="62" t="s">
        <v>5</v>
      </c>
      <c r="G3" s="63"/>
      <c r="H3" s="63"/>
      <c r="I3" s="63"/>
      <c r="J3" s="63"/>
      <c r="K3" s="63"/>
      <c r="L3" s="63"/>
      <c r="M3" s="67" t="s">
        <v>61</v>
      </c>
      <c r="N3" s="3"/>
      <c r="O3" s="3"/>
    </row>
    <row r="4" spans="1:13" ht="13.5">
      <c r="A4" s="1"/>
      <c r="B4" s="74"/>
      <c r="C4" s="76"/>
      <c r="D4" s="76"/>
      <c r="E4" s="65"/>
      <c r="F4" s="4" t="s">
        <v>59</v>
      </c>
      <c r="G4" s="4" t="s">
        <v>58</v>
      </c>
      <c r="H4" s="4" t="s">
        <v>57</v>
      </c>
      <c r="I4" s="4" t="s">
        <v>55</v>
      </c>
      <c r="J4" s="4" t="s">
        <v>56</v>
      </c>
      <c r="K4" s="4" t="s">
        <v>6</v>
      </c>
      <c r="L4" s="18" t="s">
        <v>60</v>
      </c>
      <c r="M4" s="68"/>
    </row>
    <row r="5" spans="1:13" ht="16.5" customHeight="1">
      <c r="A5" s="1"/>
      <c r="B5" s="78" t="s">
        <v>7</v>
      </c>
      <c r="C5" s="5" t="s">
        <v>20</v>
      </c>
      <c r="D5" s="6" t="s">
        <v>21</v>
      </c>
      <c r="E5" s="13">
        <v>120000</v>
      </c>
      <c r="F5" s="7">
        <v>15800</v>
      </c>
      <c r="G5" s="7">
        <v>23700</v>
      </c>
      <c r="H5" s="7">
        <v>24800</v>
      </c>
      <c r="I5" s="7">
        <v>29700</v>
      </c>
      <c r="J5" s="7">
        <v>35000</v>
      </c>
      <c r="K5" s="22"/>
      <c r="L5" s="19"/>
      <c r="M5" s="15"/>
    </row>
    <row r="6" spans="1:13" ht="13.5">
      <c r="A6" s="1"/>
      <c r="B6" s="78"/>
      <c r="C6" s="5" t="s">
        <v>8</v>
      </c>
      <c r="D6" s="6" t="s">
        <v>22</v>
      </c>
      <c r="E6" s="13">
        <v>27500</v>
      </c>
      <c r="F6" s="7">
        <v>3800</v>
      </c>
      <c r="G6" s="7">
        <v>4500</v>
      </c>
      <c r="H6" s="7">
        <v>5800</v>
      </c>
      <c r="I6" s="7">
        <v>7200</v>
      </c>
      <c r="J6" s="7">
        <v>9500</v>
      </c>
      <c r="K6" s="22"/>
      <c r="L6" s="19"/>
      <c r="M6" s="15"/>
    </row>
    <row r="7" spans="1:13" ht="13.5">
      <c r="A7" s="1"/>
      <c r="B7" s="78"/>
      <c r="C7" s="5" t="s">
        <v>9</v>
      </c>
      <c r="D7" s="6" t="s">
        <v>23</v>
      </c>
      <c r="E7" s="13">
        <v>50000</v>
      </c>
      <c r="F7" s="7">
        <v>1040</v>
      </c>
      <c r="G7" s="7">
        <v>2600</v>
      </c>
      <c r="H7" s="7">
        <v>8500</v>
      </c>
      <c r="I7" s="7">
        <v>15200</v>
      </c>
      <c r="J7" s="7">
        <v>24000</v>
      </c>
      <c r="K7" s="22"/>
      <c r="L7" s="19"/>
      <c r="M7" s="15"/>
    </row>
    <row r="8" spans="1:13" ht="13.5">
      <c r="A8" s="1"/>
      <c r="B8" s="78"/>
      <c r="C8" s="5" t="s">
        <v>10</v>
      </c>
      <c r="D8" s="6" t="s">
        <v>24</v>
      </c>
      <c r="E8" s="13">
        <v>100000</v>
      </c>
      <c r="F8" s="7">
        <v>15600</v>
      </c>
      <c r="G8" s="7">
        <v>9800</v>
      </c>
      <c r="H8" s="7">
        <v>22400</v>
      </c>
      <c r="I8" s="7">
        <v>24500</v>
      </c>
      <c r="J8" s="7">
        <v>27800</v>
      </c>
      <c r="K8" s="22"/>
      <c r="L8" s="19"/>
      <c r="M8" s="15"/>
    </row>
    <row r="9" spans="1:13" ht="13.5">
      <c r="A9" s="1"/>
      <c r="B9" s="79"/>
      <c r="C9" s="5" t="s">
        <v>11</v>
      </c>
      <c r="D9" s="6" t="s">
        <v>25</v>
      </c>
      <c r="E9" s="13">
        <v>5000</v>
      </c>
      <c r="F9" s="7">
        <v>1100</v>
      </c>
      <c r="G9" s="7">
        <v>1000</v>
      </c>
      <c r="H9" s="7">
        <v>1500</v>
      </c>
      <c r="I9" s="7">
        <v>1400</v>
      </c>
      <c r="J9" s="7">
        <v>1500</v>
      </c>
      <c r="K9" s="22"/>
      <c r="L9" s="19"/>
      <c r="M9" s="15"/>
    </row>
    <row r="10" spans="1:13" ht="13.5">
      <c r="A10" s="1"/>
      <c r="B10" s="60" t="s">
        <v>12</v>
      </c>
      <c r="C10" s="61"/>
      <c r="D10" s="61"/>
      <c r="E10" s="14"/>
      <c r="F10" s="9"/>
      <c r="G10" s="9"/>
      <c r="H10" s="9"/>
      <c r="I10" s="9"/>
      <c r="J10" s="9"/>
      <c r="K10" s="22"/>
      <c r="L10" s="20"/>
      <c r="M10" s="16"/>
    </row>
    <row r="11" spans="1:13" ht="13.5">
      <c r="A11" s="1"/>
      <c r="B11" s="80" t="s">
        <v>63</v>
      </c>
      <c r="C11" s="5" t="s">
        <v>64</v>
      </c>
      <c r="D11" s="6" t="s">
        <v>65</v>
      </c>
      <c r="E11" s="13">
        <v>100000</v>
      </c>
      <c r="F11" s="7">
        <v>28400</v>
      </c>
      <c r="G11" s="7">
        <v>24600</v>
      </c>
      <c r="H11" s="7">
        <v>28700</v>
      </c>
      <c r="I11" s="7">
        <v>32900</v>
      </c>
      <c r="J11" s="7">
        <v>3050</v>
      </c>
      <c r="K11" s="22"/>
      <c r="L11" s="19"/>
      <c r="M11" s="15"/>
    </row>
    <row r="12" spans="1:13" ht="13.5">
      <c r="A12" s="1"/>
      <c r="B12" s="80"/>
      <c r="C12" s="5" t="s">
        <v>13</v>
      </c>
      <c r="D12" s="6" t="s">
        <v>66</v>
      </c>
      <c r="E12" s="13">
        <v>20000</v>
      </c>
      <c r="F12" s="7">
        <v>3800</v>
      </c>
      <c r="G12" s="7">
        <v>4200</v>
      </c>
      <c r="H12" s="7">
        <v>3600</v>
      </c>
      <c r="I12" s="7">
        <v>4800</v>
      </c>
      <c r="J12" s="7">
        <v>4500</v>
      </c>
      <c r="K12" s="22"/>
      <c r="L12" s="19"/>
      <c r="M12" s="15"/>
    </row>
    <row r="13" spans="1:13" ht="13.5">
      <c r="A13" s="1"/>
      <c r="B13" s="81"/>
      <c r="C13" s="5" t="s">
        <v>14</v>
      </c>
      <c r="D13" s="6" t="s">
        <v>67</v>
      </c>
      <c r="E13" s="13">
        <v>25000</v>
      </c>
      <c r="F13" s="7">
        <v>3500</v>
      </c>
      <c r="G13" s="7">
        <v>4500</v>
      </c>
      <c r="H13" s="7">
        <v>4200</v>
      </c>
      <c r="I13" s="7">
        <v>5800</v>
      </c>
      <c r="J13" s="7">
        <v>6700</v>
      </c>
      <c r="K13" s="22"/>
      <c r="L13" s="19"/>
      <c r="M13" s="15"/>
    </row>
    <row r="14" spans="1:13" ht="13.5">
      <c r="A14" s="1"/>
      <c r="B14" s="60" t="s">
        <v>12</v>
      </c>
      <c r="C14" s="61"/>
      <c r="D14" s="61"/>
      <c r="E14" s="14"/>
      <c r="F14" s="9"/>
      <c r="G14" s="9"/>
      <c r="H14" s="9"/>
      <c r="I14" s="9"/>
      <c r="J14" s="9"/>
      <c r="K14" s="22"/>
      <c r="L14" s="20"/>
      <c r="M14" s="16"/>
    </row>
    <row r="15" spans="1:13" ht="13.5">
      <c r="A15" s="1"/>
      <c r="B15" s="78" t="s">
        <v>15</v>
      </c>
      <c r="C15" s="5" t="s">
        <v>26</v>
      </c>
      <c r="D15" s="6" t="s">
        <v>16</v>
      </c>
      <c r="E15" s="13">
        <v>30000</v>
      </c>
      <c r="F15" s="7">
        <v>4800</v>
      </c>
      <c r="G15" s="7">
        <v>3400</v>
      </c>
      <c r="H15" s="7">
        <v>7700</v>
      </c>
      <c r="I15" s="7">
        <v>6500</v>
      </c>
      <c r="J15" s="7">
        <v>6800</v>
      </c>
      <c r="K15" s="22"/>
      <c r="L15" s="19"/>
      <c r="M15" s="15"/>
    </row>
    <row r="16" spans="1:13" ht="13.5">
      <c r="A16" s="1"/>
      <c r="B16" s="80"/>
      <c r="C16" s="5" t="s">
        <v>17</v>
      </c>
      <c r="D16" s="6" t="s">
        <v>68</v>
      </c>
      <c r="E16" s="13">
        <v>75000</v>
      </c>
      <c r="F16" s="7">
        <v>8500</v>
      </c>
      <c r="G16" s="7">
        <v>15600</v>
      </c>
      <c r="H16" s="7">
        <v>14800</v>
      </c>
      <c r="I16" s="7">
        <v>16500</v>
      </c>
      <c r="J16" s="7">
        <v>17800</v>
      </c>
      <c r="K16" s="22"/>
      <c r="L16" s="19"/>
      <c r="M16" s="15"/>
    </row>
    <row r="17" spans="1:13" ht="13.5">
      <c r="A17" s="1"/>
      <c r="B17" s="81"/>
      <c r="C17" s="5" t="s">
        <v>18</v>
      </c>
      <c r="D17" s="6" t="s">
        <v>19</v>
      </c>
      <c r="E17" s="13">
        <v>50000</v>
      </c>
      <c r="F17" s="7">
        <v>8600</v>
      </c>
      <c r="G17" s="7">
        <v>9400</v>
      </c>
      <c r="H17" s="7">
        <v>11200</v>
      </c>
      <c r="I17" s="7">
        <v>10600</v>
      </c>
      <c r="J17" s="7">
        <v>12800</v>
      </c>
      <c r="K17" s="22"/>
      <c r="L17" s="19"/>
      <c r="M17" s="15"/>
    </row>
    <row r="18" spans="1:13" ht="13.5">
      <c r="A18" s="1"/>
      <c r="B18" s="60" t="s">
        <v>12</v>
      </c>
      <c r="C18" s="61"/>
      <c r="D18" s="61"/>
      <c r="E18" s="8"/>
      <c r="F18" s="9"/>
      <c r="G18" s="9"/>
      <c r="H18" s="9"/>
      <c r="I18" s="9"/>
      <c r="J18" s="9"/>
      <c r="K18" s="22"/>
      <c r="L18" s="20"/>
      <c r="M18" s="16"/>
    </row>
    <row r="19" spans="1:13" ht="14.25" thickBot="1">
      <c r="A19" s="1"/>
      <c r="B19" s="71" t="s">
        <v>6</v>
      </c>
      <c r="C19" s="72"/>
      <c r="D19" s="72"/>
      <c r="E19" s="10"/>
      <c r="F19" s="12"/>
      <c r="G19" s="12"/>
      <c r="H19" s="12"/>
      <c r="I19" s="12"/>
      <c r="J19" s="12"/>
      <c r="K19" s="12"/>
      <c r="L19" s="21"/>
      <c r="M19" s="17"/>
    </row>
    <row r="20" spans="1:11" ht="14.2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thickBot="1">
      <c r="A21" s="1"/>
      <c r="B21" s="1"/>
      <c r="C21" s="1"/>
      <c r="D21" s="69" t="s">
        <v>62</v>
      </c>
      <c r="E21" s="70"/>
      <c r="F21" s="57"/>
      <c r="G21" s="57"/>
      <c r="H21" s="57"/>
      <c r="I21" s="57"/>
      <c r="J21" s="58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5">
    <mergeCell ref="J2:K2"/>
    <mergeCell ref="M3:M4"/>
    <mergeCell ref="D21:E21"/>
    <mergeCell ref="B19:D19"/>
    <mergeCell ref="B3:B4"/>
    <mergeCell ref="C3:C4"/>
    <mergeCell ref="D3:D4"/>
    <mergeCell ref="B5:B9"/>
    <mergeCell ref="B11:B13"/>
    <mergeCell ref="B15:B17"/>
    <mergeCell ref="B18:D18"/>
    <mergeCell ref="F3:L3"/>
    <mergeCell ref="B10:D10"/>
    <mergeCell ref="B14:D14"/>
    <mergeCell ref="E3:E4"/>
  </mergeCells>
  <printOptions/>
  <pageMargins left="0.75" right="0.75" top="1" bottom="1" header="0.512" footer="0.51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</dc:creator>
  <cp:keywords/>
  <dc:description/>
  <cp:lastModifiedBy>ryukoku</cp:lastModifiedBy>
  <dcterms:created xsi:type="dcterms:W3CDTF">2002-01-15T06:38:59Z</dcterms:created>
  <dcterms:modified xsi:type="dcterms:W3CDTF">2002-10-24T07:36:37Z</dcterms:modified>
  <cp:category/>
  <cp:version/>
  <cp:contentType/>
  <cp:contentStatus/>
</cp:coreProperties>
</file>