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11520" tabRatio="594" activeTab="2"/>
  </bookViews>
  <sheets>
    <sheet name="基本統計量" sheetId="1" r:id="rId1"/>
    <sheet name="RANK関数" sheetId="2" r:id="rId2"/>
    <sheet name="STDEVPRANK" sheetId="3" r:id="rId3"/>
    <sheet name="COUNT関数" sheetId="4" r:id="rId4"/>
  </sheets>
  <definedNames>
    <definedName name="code">#REF!</definedName>
  </definedNames>
  <calcPr fullCalcOnLoad="1"/>
</workbook>
</file>

<file path=xl/sharedStrings.xml><?xml version="1.0" encoding="utf-8"?>
<sst xmlns="http://schemas.openxmlformats.org/spreadsheetml/2006/main" count="179" uniqueCount="111">
  <si>
    <t>A組の成績表</t>
  </si>
  <si>
    <t>氏名</t>
  </si>
  <si>
    <t>国語</t>
  </si>
  <si>
    <t>数学</t>
  </si>
  <si>
    <t>理科</t>
  </si>
  <si>
    <t>社会</t>
  </si>
  <si>
    <t>英語</t>
  </si>
  <si>
    <t>合計点</t>
  </si>
  <si>
    <t>最高点</t>
  </si>
  <si>
    <t>最低点</t>
  </si>
  <si>
    <t>平均点</t>
  </si>
  <si>
    <t>偏差値</t>
  </si>
  <si>
    <t>順位</t>
  </si>
  <si>
    <t>安倍</t>
  </si>
  <si>
    <t>安藤</t>
  </si>
  <si>
    <t>石川</t>
  </si>
  <si>
    <t>井上</t>
  </si>
  <si>
    <t>上田</t>
  </si>
  <si>
    <t>榎</t>
  </si>
  <si>
    <t>欠席</t>
  </si>
  <si>
    <t>太田</t>
  </si>
  <si>
    <t>加藤</t>
  </si>
  <si>
    <t>後藤</t>
  </si>
  <si>
    <t>戸松</t>
  </si>
  <si>
    <t>福田</t>
  </si>
  <si>
    <t>次点</t>
  </si>
  <si>
    <t>標準偏差</t>
  </si>
  <si>
    <t>DM送付顧客</t>
  </si>
  <si>
    <t>契約状況</t>
  </si>
  <si>
    <t>安倍　俊之</t>
  </si>
  <si>
    <t>秋山　秀樹</t>
  </si>
  <si>
    <t>阿藤　由香里</t>
  </si>
  <si>
    <t>返信無し</t>
  </si>
  <si>
    <t>飯田　正志</t>
  </si>
  <si>
    <t>契約人数</t>
  </si>
  <si>
    <t>石川　孝則</t>
  </si>
  <si>
    <t>内100000以上</t>
  </si>
  <si>
    <t>石黒　智子</t>
  </si>
  <si>
    <t>顧客数</t>
  </si>
  <si>
    <t>大谷　博之</t>
  </si>
  <si>
    <t>小川　裕子</t>
  </si>
  <si>
    <t>加護　典子</t>
  </si>
  <si>
    <t>後藤　信明</t>
  </si>
  <si>
    <t>紺野　毅</t>
  </si>
  <si>
    <t>柴田　明日香</t>
  </si>
  <si>
    <t>高橋　義信</t>
  </si>
  <si>
    <t>辻　京子</t>
  </si>
  <si>
    <t>中澤　彰</t>
  </si>
  <si>
    <t>新垣　麻美</t>
  </si>
  <si>
    <t>福田　なつみ</t>
  </si>
  <si>
    <t>村田　義文</t>
  </si>
  <si>
    <t>保田　信也</t>
  </si>
  <si>
    <t>矢口　昭夫</t>
  </si>
  <si>
    <t>吉澤　恭平</t>
  </si>
  <si>
    <t>区　分</t>
  </si>
  <si>
    <t>年収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</si>
  <si>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</si>
  <si>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</si>
  <si>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</si>
  <si>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</si>
  <si>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</si>
  <si>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</si>
  <si>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</si>
  <si>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</si>
  <si>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</si>
  <si>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</si>
  <si>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</si>
  <si>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</si>
  <si>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</si>
  <si>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</si>
  <si>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北海道の年収平均は全国都道府県で</t>
  </si>
  <si>
    <t>新　潟</t>
  </si>
  <si>
    <t>番目である。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</si>
  <si>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</si>
  <si>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</si>
  <si>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</si>
  <si>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</si>
  <si>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</si>
  <si>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</si>
  <si>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</si>
  <si>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</si>
  <si>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</si>
  <si>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</si>
  <si>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</si>
  <si>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</si>
  <si>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</si>
  <si>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</si>
  <si>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</si>
  <si>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</si>
  <si>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</si>
  <si>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</si>
  <si>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</si>
  <si>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</si>
  <si>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</si>
  <si>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</si>
  <si>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</si>
  <si>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</si>
  <si>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</si>
  <si>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</si>
  <si>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</si>
  <si>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</si>
  <si>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</si>
  <si>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</si>
  <si>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</si>
  <si>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</si>
  <si>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基本統計量</t>
  </si>
  <si>
    <t>平均値</t>
  </si>
  <si>
    <t>最大値</t>
  </si>
  <si>
    <t>最小値</t>
  </si>
  <si>
    <t>範囲</t>
  </si>
  <si>
    <t>分散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</si>
</sst>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241" formatCode="0.0"/>
    <numFmt numFmtId="242" formatCode="0.00_ "/>
  </numFmts>
  <fonts count="1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color indexed="57"/>
      <name val="ＭＳ Ｐゴシック"/>
      <family val="3"/>
    </font>
    <font>
      <sz val="11"/>
      <color indexed="57"/>
      <name val="ＭＳ Ｐゴシック"/>
      <family val="3"/>
    </font>
    <font>
      <sz val="14"/>
      <color indexed="53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>
        <color indexed="10"/>
      </left>
      <right style="medium">
        <color indexed="10"/>
      </right>
      <top style="double"/>
      <bottom style="medium">
        <color indexed="17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4" borderId="8" xfId="0" applyFill="1" applyBorder="1" applyAlignment="1">
      <alignment/>
    </xf>
    <xf numFmtId="0" fontId="0" fillId="4" borderId="19" xfId="0" applyFill="1" applyBorder="1" applyAlignment="1">
      <alignment horizontal="right"/>
    </xf>
    <xf numFmtId="0" fontId="0" fillId="0" borderId="20" xfId="0" applyBorder="1" applyAlignment="1">
      <alignment/>
    </xf>
    <xf numFmtId="0" fontId="0" fillId="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19" xfId="0" applyFill="1" applyBorder="1" applyAlignment="1">
      <alignment/>
    </xf>
    <xf numFmtId="0" fontId="10" fillId="0" borderId="28" xfId="0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5" borderId="21" xfId="0" applyFill="1" applyBorder="1" applyAlignment="1">
      <alignment/>
    </xf>
    <xf numFmtId="0" fontId="0" fillId="0" borderId="31" xfId="0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3" fillId="0" borderId="0" xfId="0" applyFont="1" applyAlignment="1">
      <alignment/>
    </xf>
    <xf numFmtId="0" fontId="0" fillId="5" borderId="35" xfId="0" applyFill="1" applyBorder="1" applyAlignment="1">
      <alignment/>
    </xf>
    <xf numFmtId="241" fontId="2" fillId="0" borderId="9" xfId="0" applyNumberFormat="1" applyFont="1" applyBorder="1" applyAlignment="1">
      <alignment/>
    </xf>
    <xf numFmtId="242" fontId="0" fillId="0" borderId="20" xfId="0" applyNumberFormat="1" applyBorder="1" applyAlignment="1">
      <alignment/>
    </xf>
    <xf numFmtId="242" fontId="0" fillId="0" borderId="22" xfId="0" applyNumberForma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36" xfId="0" applyFont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37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2" xfId="0" applyFont="1" applyFill="1" applyBorder="1" applyAlignment="1" quotePrefix="1">
      <alignment/>
    </xf>
    <xf numFmtId="0" fontId="2" fillId="3" borderId="40" xfId="0" applyFont="1" applyFill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42" xfId="0" applyFont="1" applyFill="1" applyBorder="1" applyAlignment="1">
      <alignment/>
    </xf>
    <xf numFmtId="0" fontId="2" fillId="3" borderId="43" xfId="0" applyFont="1" applyFill="1" applyBorder="1" applyAlignment="1">
      <alignment/>
    </xf>
    <xf numFmtId="0" fontId="15" fillId="3" borderId="30" xfId="0" applyFont="1" applyFill="1" applyBorder="1" applyAlignment="1">
      <alignment/>
    </xf>
    <xf numFmtId="0" fontId="16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38100</xdr:rowOff>
    </xdr:from>
    <xdr:to>
      <xdr:col>8</xdr:col>
      <xdr:colOff>485775</xdr:colOff>
      <xdr:row>20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219075"/>
          <a:ext cx="2266950" cy="33909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AVERAGE(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平均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MAX(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最大値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MIN（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最小値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■ VARP（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分散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STDEVP（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標準偏差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</xdr:rowOff>
    </xdr:from>
    <xdr:to>
      <xdr:col>9</xdr:col>
      <xdr:colOff>228600</xdr:colOff>
      <xdr:row>11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190500"/>
          <a:ext cx="4152900" cy="1790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RANK(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 順序)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「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」が「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」の中で何番目にあるか。
　順序「0」・・・降順
　順序「1」・・・昇順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9</xdr:row>
      <xdr:rowOff>47625</xdr:rowOff>
    </xdr:from>
    <xdr:to>
      <xdr:col>6</xdr:col>
      <xdr:colOff>609600</xdr:colOff>
      <xdr:row>21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57475" y="1619250"/>
          <a:ext cx="3009900" cy="21526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COUNT(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の中にある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の個数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COUNTA(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の中で空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白でないセル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の個数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■ COUNTIF(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4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条件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）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の中から</a:t>
          </a: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条件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に合うデータの個数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="200" zoomScaleNormal="200" workbookViewId="0" topLeftCell="A1">
      <selection activeCell="E8" sqref="E8"/>
    </sheetView>
  </sheetViews>
  <sheetFormatPr defaultColWidth="9.00390625" defaultRowHeight="13.5"/>
  <cols>
    <col min="3" max="3" width="5.375" style="0" customWidth="1"/>
    <col min="4" max="4" width="12.125" style="0" customWidth="1"/>
    <col min="5" max="5" width="10.875" style="0" customWidth="1"/>
  </cols>
  <sheetData>
    <row r="1" spans="1:2" ht="14.25" thickBot="1">
      <c r="A1" s="42" t="s">
        <v>54</v>
      </c>
      <c r="B1" s="34" t="s">
        <v>55</v>
      </c>
    </row>
    <row r="2" spans="1:4" ht="14.25" thickTop="1">
      <c r="A2" s="43" t="s">
        <v>56</v>
      </c>
      <c r="B2" s="27">
        <v>4333</v>
      </c>
      <c r="D2" t="s">
        <v>105</v>
      </c>
    </row>
    <row r="3" spans="1:2" ht="14.25" thickBot="1">
      <c r="A3" s="43" t="s">
        <v>57</v>
      </c>
      <c r="B3" s="27">
        <v>3683.4</v>
      </c>
    </row>
    <row r="4" spans="1:5" ht="13.5">
      <c r="A4" s="43" t="s">
        <v>58</v>
      </c>
      <c r="B4" s="27">
        <v>3859.6</v>
      </c>
      <c r="D4" s="44" t="s">
        <v>106</v>
      </c>
      <c r="E4" s="49">
        <f>AVERAGE(B:B)</f>
        <v>4543.372340425533</v>
      </c>
    </row>
    <row r="5" spans="1:5" ht="13.5">
      <c r="A5" s="43" t="s">
        <v>59</v>
      </c>
      <c r="B5" s="27">
        <v>4544</v>
      </c>
      <c r="D5" s="45" t="s">
        <v>107</v>
      </c>
      <c r="E5" s="27">
        <f>MAX(B:B)</f>
        <v>6187.7</v>
      </c>
    </row>
    <row r="6" spans="1:5" ht="13.5">
      <c r="A6" s="43" t="s">
        <v>60</v>
      </c>
      <c r="B6" s="27">
        <v>3904.8</v>
      </c>
      <c r="D6" s="45" t="s">
        <v>108</v>
      </c>
      <c r="E6" s="27">
        <f>MIN(B:B)</f>
        <v>3683.4</v>
      </c>
    </row>
    <row r="7" spans="1:5" ht="13.5">
      <c r="A7" s="43" t="s">
        <v>61</v>
      </c>
      <c r="B7" s="27">
        <v>3878.5</v>
      </c>
      <c r="D7" s="45" t="s">
        <v>109</v>
      </c>
      <c r="E7" s="27">
        <f>E5-E6</f>
        <v>2504.2999999999997</v>
      </c>
    </row>
    <row r="8" spans="1:5" ht="13.5">
      <c r="A8" s="43" t="s">
        <v>62</v>
      </c>
      <c r="B8" s="27">
        <v>4214.2</v>
      </c>
      <c r="D8" s="45" t="s">
        <v>110</v>
      </c>
      <c r="E8" s="50">
        <f>VARP(B:B)</f>
        <v>308218.43008599686</v>
      </c>
    </row>
    <row r="9" spans="1:5" ht="14.25" thickBot="1">
      <c r="A9" s="43" t="s">
        <v>63</v>
      </c>
      <c r="B9" s="27">
        <v>5005.5</v>
      </c>
      <c r="D9" s="46" t="s">
        <v>26</v>
      </c>
      <c r="E9" s="51">
        <f>STDEVP(B:B)</f>
        <v>555.174233989652</v>
      </c>
    </row>
    <row r="10" spans="1:2" ht="13.5">
      <c r="A10" s="43" t="s">
        <v>64</v>
      </c>
      <c r="B10" s="27">
        <v>4946.3</v>
      </c>
    </row>
    <row r="11" spans="1:2" ht="13.5">
      <c r="A11" s="43" t="s">
        <v>65</v>
      </c>
      <c r="B11" s="27">
        <v>4824.4</v>
      </c>
    </row>
    <row r="12" spans="1:4" ht="18.75">
      <c r="A12" s="43" t="s">
        <v>66</v>
      </c>
      <c r="B12" s="27">
        <v>5053.3</v>
      </c>
      <c r="D12" s="47"/>
    </row>
    <row r="13" spans="1:2" ht="13.5">
      <c r="A13" s="43" t="s">
        <v>67</v>
      </c>
      <c r="B13" s="27">
        <v>5207.8</v>
      </c>
    </row>
    <row r="14" spans="1:2" ht="13.5">
      <c r="A14" s="43" t="s">
        <v>68</v>
      </c>
      <c r="B14" s="27">
        <v>6187.7</v>
      </c>
    </row>
    <row r="15" spans="1:2" ht="13.5">
      <c r="A15" s="43" t="s">
        <v>69</v>
      </c>
      <c r="B15" s="27">
        <v>5644.7</v>
      </c>
    </row>
    <row r="16" spans="1:2" ht="13.5">
      <c r="A16" s="43" t="s">
        <v>71</v>
      </c>
      <c r="B16" s="27">
        <v>4253.9</v>
      </c>
    </row>
    <row r="17" spans="1:2" ht="13.5">
      <c r="A17" s="43" t="s">
        <v>73</v>
      </c>
      <c r="B17" s="27">
        <v>4390.7</v>
      </c>
    </row>
    <row r="18" spans="1:2" ht="13.5">
      <c r="A18" s="43" t="s">
        <v>74</v>
      </c>
      <c r="B18" s="27">
        <v>4422.9</v>
      </c>
    </row>
    <row r="19" spans="1:2" ht="13.5">
      <c r="A19" s="43" t="s">
        <v>75</v>
      </c>
      <c r="B19" s="27">
        <v>4394.8</v>
      </c>
    </row>
    <row r="20" spans="1:2" ht="13.5">
      <c r="A20" s="43" t="s">
        <v>76</v>
      </c>
      <c r="B20" s="27">
        <v>4779.2</v>
      </c>
    </row>
    <row r="21" spans="1:2" ht="13.5">
      <c r="A21" s="43" t="s">
        <v>77</v>
      </c>
      <c r="B21" s="27">
        <v>4610.4</v>
      </c>
    </row>
    <row r="22" spans="1:2" ht="13.5">
      <c r="A22" s="43" t="s">
        <v>78</v>
      </c>
      <c r="B22" s="27">
        <v>4514.6</v>
      </c>
    </row>
    <row r="23" spans="1:2" ht="13.5">
      <c r="A23" s="43" t="s">
        <v>79</v>
      </c>
      <c r="B23" s="27">
        <v>4909.6</v>
      </c>
    </row>
    <row r="24" spans="1:2" ht="13.5">
      <c r="A24" s="43" t="s">
        <v>80</v>
      </c>
      <c r="B24" s="27">
        <v>5352.5</v>
      </c>
    </row>
    <row r="25" spans="1:2" ht="13.5">
      <c r="A25" s="43" t="s">
        <v>81</v>
      </c>
      <c r="B25" s="27">
        <v>4985.1</v>
      </c>
    </row>
    <row r="26" spans="1:2" ht="13.5">
      <c r="A26" s="43" t="s">
        <v>82</v>
      </c>
      <c r="B26" s="27">
        <v>5100</v>
      </c>
    </row>
    <row r="27" spans="1:2" ht="13.5">
      <c r="A27" s="43" t="s">
        <v>83</v>
      </c>
      <c r="B27" s="27">
        <v>4988.9</v>
      </c>
    </row>
    <row r="28" spans="1:2" ht="13.5">
      <c r="A28" s="43" t="s">
        <v>84</v>
      </c>
      <c r="B28" s="27">
        <v>5481.7</v>
      </c>
    </row>
    <row r="29" spans="1:2" ht="13.5">
      <c r="A29" s="43" t="s">
        <v>85</v>
      </c>
      <c r="B29" s="27">
        <v>5182.2</v>
      </c>
    </row>
    <row r="30" spans="1:2" ht="13.5">
      <c r="A30" s="43" t="s">
        <v>86</v>
      </c>
      <c r="B30" s="27">
        <v>4945.1</v>
      </c>
    </row>
    <row r="31" spans="1:2" ht="13.5">
      <c r="A31" s="43" t="s">
        <v>87</v>
      </c>
      <c r="B31" s="27">
        <v>4409</v>
      </c>
    </row>
    <row r="32" spans="1:2" ht="13.5">
      <c r="A32" s="43" t="s">
        <v>88</v>
      </c>
      <c r="B32" s="27">
        <v>4072.4</v>
      </c>
    </row>
    <row r="33" spans="1:2" ht="13.5">
      <c r="A33" s="43" t="s">
        <v>89</v>
      </c>
      <c r="B33" s="27">
        <v>3946.6</v>
      </c>
    </row>
    <row r="34" spans="1:2" ht="13.5">
      <c r="A34" s="43" t="s">
        <v>90</v>
      </c>
      <c r="B34" s="27">
        <v>4601.9</v>
      </c>
    </row>
    <row r="35" spans="1:2" ht="13.5">
      <c r="A35" s="43" t="s">
        <v>91</v>
      </c>
      <c r="B35" s="27">
        <v>4843</v>
      </c>
    </row>
    <row r="36" spans="1:2" ht="13.5">
      <c r="A36" s="43" t="s">
        <v>92</v>
      </c>
      <c r="B36" s="27">
        <v>4551.6</v>
      </c>
    </row>
    <row r="37" spans="1:2" ht="13.5">
      <c r="A37" s="43" t="s">
        <v>93</v>
      </c>
      <c r="B37" s="27">
        <v>4304.9</v>
      </c>
    </row>
    <row r="38" spans="1:2" ht="13.5">
      <c r="A38" s="43" t="s">
        <v>94</v>
      </c>
      <c r="B38" s="27">
        <v>4574.1</v>
      </c>
    </row>
    <row r="39" spans="1:2" ht="13.5">
      <c r="A39" s="43" t="s">
        <v>95</v>
      </c>
      <c r="B39" s="27">
        <v>4259.7</v>
      </c>
    </row>
    <row r="40" spans="1:2" ht="13.5">
      <c r="A40" s="43" t="s">
        <v>96</v>
      </c>
      <c r="B40" s="27">
        <v>4200.2</v>
      </c>
    </row>
    <row r="41" spans="1:2" ht="13.5">
      <c r="A41" s="43" t="s">
        <v>97</v>
      </c>
      <c r="B41" s="27">
        <v>4863</v>
      </c>
    </row>
    <row r="42" spans="1:2" ht="13.5">
      <c r="A42" s="43" t="s">
        <v>98</v>
      </c>
      <c r="B42" s="27">
        <v>4036.6</v>
      </c>
    </row>
    <row r="43" spans="1:2" ht="13.5">
      <c r="A43" s="43" t="s">
        <v>99</v>
      </c>
      <c r="B43" s="27">
        <v>3986.1</v>
      </c>
    </row>
    <row r="44" spans="1:2" ht="13.5">
      <c r="A44" s="43" t="s">
        <v>100</v>
      </c>
      <c r="B44" s="27">
        <v>3915</v>
      </c>
    </row>
    <row r="45" spans="1:2" ht="13.5">
      <c r="A45" s="43" t="s">
        <v>101</v>
      </c>
      <c r="B45" s="27">
        <v>4092.2</v>
      </c>
    </row>
    <row r="46" spans="1:2" ht="13.5">
      <c r="A46" s="43" t="s">
        <v>102</v>
      </c>
      <c r="B46" s="27">
        <v>3710.2</v>
      </c>
    </row>
    <row r="47" spans="1:2" ht="13.5">
      <c r="A47" s="43" t="s">
        <v>103</v>
      </c>
      <c r="B47" s="27">
        <v>3830.9</v>
      </c>
    </row>
    <row r="48" spans="1:2" ht="14.25" thickBot="1">
      <c r="A48" s="48" t="s">
        <v>104</v>
      </c>
      <c r="B48" s="29">
        <v>3742.3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="220" zoomScaleNormal="220" workbookViewId="0" topLeftCell="A1">
      <selection activeCell="C3" sqref="C3"/>
    </sheetView>
  </sheetViews>
  <sheetFormatPr defaultColWidth="9.00390625" defaultRowHeight="13.5"/>
  <sheetData>
    <row r="1" spans="1:3" ht="14.25" thickBot="1">
      <c r="A1" s="32" t="s">
        <v>54</v>
      </c>
      <c r="B1" s="33" t="s">
        <v>55</v>
      </c>
      <c r="C1" s="34" t="s">
        <v>12</v>
      </c>
    </row>
    <row r="2" spans="1:3" ht="15" thickBot="1" thickTop="1">
      <c r="A2" s="35" t="s">
        <v>56</v>
      </c>
      <c r="B2" s="36">
        <v>4333</v>
      </c>
      <c r="C2" s="27">
        <f>RANK(B2,B$2:B$48,1)</f>
        <v>19</v>
      </c>
    </row>
    <row r="3" spans="1:3" ht="13.5">
      <c r="A3" s="35" t="s">
        <v>57</v>
      </c>
      <c r="B3" s="37">
        <v>3683.4</v>
      </c>
      <c r="C3" s="27">
        <f aca="true" t="shared" si="0" ref="C3:C48">RANK(B3,B$2:B$48,1)</f>
        <v>1</v>
      </c>
    </row>
    <row r="4" spans="1:3" ht="13.5">
      <c r="A4" s="35" t="s">
        <v>58</v>
      </c>
      <c r="B4" s="37">
        <v>3859.6</v>
      </c>
      <c r="C4" s="27">
        <f t="shared" si="0"/>
        <v>5</v>
      </c>
    </row>
    <row r="5" spans="1:3" ht="13.5">
      <c r="A5" s="35" t="s">
        <v>59</v>
      </c>
      <c r="B5" s="37">
        <v>4544</v>
      </c>
      <c r="C5" s="27">
        <f t="shared" si="0"/>
        <v>25</v>
      </c>
    </row>
    <row r="6" spans="1:3" ht="13.5">
      <c r="A6" s="35" t="s">
        <v>60</v>
      </c>
      <c r="B6" s="37">
        <v>3904.8</v>
      </c>
      <c r="C6" s="27">
        <f t="shared" si="0"/>
        <v>7</v>
      </c>
    </row>
    <row r="7" spans="1:3" ht="13.5">
      <c r="A7" s="35" t="s">
        <v>61</v>
      </c>
      <c r="B7" s="37">
        <v>3878.5</v>
      </c>
      <c r="C7" s="27">
        <f t="shared" si="0"/>
        <v>6</v>
      </c>
    </row>
    <row r="8" spans="1:3" ht="13.5">
      <c r="A8" s="35" t="s">
        <v>62</v>
      </c>
      <c r="B8" s="37">
        <v>4214.2</v>
      </c>
      <c r="C8" s="27">
        <f t="shared" si="0"/>
        <v>15</v>
      </c>
    </row>
    <row r="9" spans="1:3" ht="13.5">
      <c r="A9" s="35" t="s">
        <v>63</v>
      </c>
      <c r="B9" s="37">
        <v>5005.5</v>
      </c>
      <c r="C9" s="27">
        <f t="shared" si="0"/>
        <v>39</v>
      </c>
    </row>
    <row r="10" spans="1:3" ht="13.5">
      <c r="A10" s="35" t="s">
        <v>64</v>
      </c>
      <c r="B10" s="37">
        <v>4946.3</v>
      </c>
      <c r="C10" s="27">
        <f t="shared" si="0"/>
        <v>36</v>
      </c>
    </row>
    <row r="11" spans="1:3" ht="13.5">
      <c r="A11" s="35" t="s">
        <v>65</v>
      </c>
      <c r="B11" s="37">
        <v>4824.4</v>
      </c>
      <c r="C11" s="27">
        <f t="shared" si="0"/>
        <v>31</v>
      </c>
    </row>
    <row r="12" spans="1:3" ht="13.5">
      <c r="A12" s="35" t="s">
        <v>66</v>
      </c>
      <c r="B12" s="37">
        <v>5053.3</v>
      </c>
      <c r="C12" s="27">
        <f t="shared" si="0"/>
        <v>40</v>
      </c>
    </row>
    <row r="13" spans="1:3" ht="13.5">
      <c r="A13" s="35" t="s">
        <v>67</v>
      </c>
      <c r="B13" s="37">
        <v>5207.8</v>
      </c>
      <c r="C13" s="27">
        <f t="shared" si="0"/>
        <v>43</v>
      </c>
    </row>
    <row r="14" spans="1:3" ht="13.5">
      <c r="A14" s="35" t="s">
        <v>68</v>
      </c>
      <c r="B14" s="37">
        <v>6187.7</v>
      </c>
      <c r="C14" s="27">
        <f t="shared" si="0"/>
        <v>47</v>
      </c>
    </row>
    <row r="15" spans="1:5" ht="14.25" thickBot="1">
      <c r="A15" s="35" t="s">
        <v>69</v>
      </c>
      <c r="B15" s="37">
        <v>5644.7</v>
      </c>
      <c r="C15" s="27">
        <f t="shared" si="0"/>
        <v>46</v>
      </c>
      <c r="E15" t="s">
        <v>70</v>
      </c>
    </row>
    <row r="16" spans="1:6" ht="14.25" thickBot="1">
      <c r="A16" s="35" t="s">
        <v>71</v>
      </c>
      <c r="B16" s="37">
        <v>4253.9</v>
      </c>
      <c r="C16" s="27">
        <f t="shared" si="0"/>
        <v>16</v>
      </c>
      <c r="E16" s="38"/>
      <c r="F16" t="s">
        <v>72</v>
      </c>
    </row>
    <row r="17" spans="1:3" ht="13.5">
      <c r="A17" s="35" t="s">
        <v>73</v>
      </c>
      <c r="B17" s="37">
        <v>4390.7</v>
      </c>
      <c r="C17" s="27">
        <f t="shared" si="0"/>
        <v>20</v>
      </c>
    </row>
    <row r="18" spans="1:3" ht="13.5">
      <c r="A18" s="35" t="s">
        <v>74</v>
      </c>
      <c r="B18" s="37">
        <v>4422.9</v>
      </c>
      <c r="C18" s="27">
        <f t="shared" si="0"/>
        <v>23</v>
      </c>
    </row>
    <row r="19" spans="1:3" ht="13.5">
      <c r="A19" s="35" t="s">
        <v>75</v>
      </c>
      <c r="B19" s="37">
        <v>4394.8</v>
      </c>
      <c r="C19" s="27">
        <f t="shared" si="0"/>
        <v>21</v>
      </c>
    </row>
    <row r="20" spans="1:3" ht="13.5">
      <c r="A20" s="35" t="s">
        <v>76</v>
      </c>
      <c r="B20" s="37">
        <v>4779.2</v>
      </c>
      <c r="C20" s="27">
        <f t="shared" si="0"/>
        <v>30</v>
      </c>
    </row>
    <row r="21" spans="1:3" ht="13.5">
      <c r="A21" s="35" t="s">
        <v>77</v>
      </c>
      <c r="B21" s="37">
        <v>4610.4</v>
      </c>
      <c r="C21" s="27">
        <f t="shared" si="0"/>
        <v>29</v>
      </c>
    </row>
    <row r="22" spans="1:3" ht="13.5">
      <c r="A22" s="35" t="s">
        <v>78</v>
      </c>
      <c r="B22" s="37">
        <v>4514.6</v>
      </c>
      <c r="C22" s="27">
        <f t="shared" si="0"/>
        <v>24</v>
      </c>
    </row>
    <row r="23" spans="1:3" ht="13.5">
      <c r="A23" s="35" t="s">
        <v>79</v>
      </c>
      <c r="B23" s="37">
        <v>4909.6</v>
      </c>
      <c r="C23" s="27">
        <f t="shared" si="0"/>
        <v>34</v>
      </c>
    </row>
    <row r="24" spans="1:3" ht="13.5">
      <c r="A24" s="35" t="s">
        <v>80</v>
      </c>
      <c r="B24" s="37">
        <v>5352.5</v>
      </c>
      <c r="C24" s="27">
        <f t="shared" si="0"/>
        <v>44</v>
      </c>
    </row>
    <row r="25" spans="1:3" ht="13.5">
      <c r="A25" s="35" t="s">
        <v>81</v>
      </c>
      <c r="B25" s="37">
        <v>4985.1</v>
      </c>
      <c r="C25" s="27">
        <f t="shared" si="0"/>
        <v>37</v>
      </c>
    </row>
    <row r="26" spans="1:3" ht="13.5">
      <c r="A26" s="35" t="s">
        <v>82</v>
      </c>
      <c r="B26" s="37">
        <v>5100</v>
      </c>
      <c r="C26" s="27">
        <f t="shared" si="0"/>
        <v>41</v>
      </c>
    </row>
    <row r="27" spans="1:3" ht="13.5">
      <c r="A27" s="35" t="s">
        <v>83</v>
      </c>
      <c r="B27" s="39">
        <v>4988.9</v>
      </c>
      <c r="C27" s="27">
        <f t="shared" si="0"/>
        <v>38</v>
      </c>
    </row>
    <row r="28" spans="1:3" ht="13.5">
      <c r="A28" s="35" t="s">
        <v>84</v>
      </c>
      <c r="B28" s="37">
        <v>5481.7</v>
      </c>
      <c r="C28" s="27">
        <f t="shared" si="0"/>
        <v>45</v>
      </c>
    </row>
    <row r="29" spans="1:3" ht="13.5">
      <c r="A29" s="35" t="s">
        <v>85</v>
      </c>
      <c r="B29" s="37">
        <v>5182.2</v>
      </c>
      <c r="C29" s="27">
        <f t="shared" si="0"/>
        <v>42</v>
      </c>
    </row>
    <row r="30" spans="1:3" ht="13.5">
      <c r="A30" s="35" t="s">
        <v>86</v>
      </c>
      <c r="B30" s="37">
        <v>4945.1</v>
      </c>
      <c r="C30" s="27">
        <f t="shared" si="0"/>
        <v>35</v>
      </c>
    </row>
    <row r="31" spans="1:3" ht="13.5">
      <c r="A31" s="35" t="s">
        <v>87</v>
      </c>
      <c r="B31" s="37">
        <v>4409</v>
      </c>
      <c r="C31" s="27">
        <f t="shared" si="0"/>
        <v>22</v>
      </c>
    </row>
    <row r="32" spans="1:3" ht="13.5">
      <c r="A32" s="35" t="s">
        <v>88</v>
      </c>
      <c r="B32" s="37">
        <v>4072.4</v>
      </c>
      <c r="C32" s="27">
        <f t="shared" si="0"/>
        <v>12</v>
      </c>
    </row>
    <row r="33" spans="1:3" ht="13.5">
      <c r="A33" s="35" t="s">
        <v>89</v>
      </c>
      <c r="B33" s="37">
        <v>3946.6</v>
      </c>
      <c r="C33" s="27">
        <f t="shared" si="0"/>
        <v>9</v>
      </c>
    </row>
    <row r="34" spans="1:3" ht="13.5">
      <c r="A34" s="35" t="s">
        <v>90</v>
      </c>
      <c r="B34" s="37">
        <v>4601.9</v>
      </c>
      <c r="C34" s="27">
        <f t="shared" si="0"/>
        <v>28</v>
      </c>
    </row>
    <row r="35" spans="1:3" ht="13.5">
      <c r="A35" s="35" t="s">
        <v>91</v>
      </c>
      <c r="B35" s="37">
        <v>4843</v>
      </c>
      <c r="C35" s="27">
        <f t="shared" si="0"/>
        <v>32</v>
      </c>
    </row>
    <row r="36" spans="1:3" ht="13.5">
      <c r="A36" s="35" t="s">
        <v>92</v>
      </c>
      <c r="B36" s="37">
        <v>4551.6</v>
      </c>
      <c r="C36" s="27">
        <f t="shared" si="0"/>
        <v>26</v>
      </c>
    </row>
    <row r="37" spans="1:3" ht="13.5">
      <c r="A37" s="35" t="s">
        <v>93</v>
      </c>
      <c r="B37" s="37">
        <v>4304.9</v>
      </c>
      <c r="C37" s="27">
        <f t="shared" si="0"/>
        <v>18</v>
      </c>
    </row>
    <row r="38" spans="1:3" ht="13.5">
      <c r="A38" s="35" t="s">
        <v>94</v>
      </c>
      <c r="B38" s="37">
        <v>4574.1</v>
      </c>
      <c r="C38" s="27">
        <f t="shared" si="0"/>
        <v>27</v>
      </c>
    </row>
    <row r="39" spans="1:3" ht="13.5">
      <c r="A39" s="35" t="s">
        <v>95</v>
      </c>
      <c r="B39" s="37">
        <v>4259.7</v>
      </c>
      <c r="C39" s="27">
        <f t="shared" si="0"/>
        <v>17</v>
      </c>
    </row>
    <row r="40" spans="1:3" ht="13.5">
      <c r="A40" s="35" t="s">
        <v>96</v>
      </c>
      <c r="B40" s="37">
        <v>4200.2</v>
      </c>
      <c r="C40" s="27">
        <f t="shared" si="0"/>
        <v>14</v>
      </c>
    </row>
    <row r="41" spans="1:3" ht="13.5">
      <c r="A41" s="35" t="s">
        <v>97</v>
      </c>
      <c r="B41" s="37">
        <v>4863</v>
      </c>
      <c r="C41" s="27">
        <f t="shared" si="0"/>
        <v>33</v>
      </c>
    </row>
    <row r="42" spans="1:3" ht="13.5">
      <c r="A42" s="35" t="s">
        <v>98</v>
      </c>
      <c r="B42" s="37">
        <v>4036.6</v>
      </c>
      <c r="C42" s="27">
        <f t="shared" si="0"/>
        <v>11</v>
      </c>
    </row>
    <row r="43" spans="1:3" ht="13.5">
      <c r="A43" s="35" t="s">
        <v>99</v>
      </c>
      <c r="B43" s="37">
        <v>3986.1</v>
      </c>
      <c r="C43" s="27">
        <f t="shared" si="0"/>
        <v>10</v>
      </c>
    </row>
    <row r="44" spans="1:3" ht="13.5">
      <c r="A44" s="35" t="s">
        <v>100</v>
      </c>
      <c r="B44" s="37">
        <v>3915</v>
      </c>
      <c r="C44" s="27">
        <f t="shared" si="0"/>
        <v>8</v>
      </c>
    </row>
    <row r="45" spans="1:3" ht="13.5">
      <c r="A45" s="35" t="s">
        <v>101</v>
      </c>
      <c r="B45" s="37">
        <v>4092.2</v>
      </c>
      <c r="C45" s="27">
        <f t="shared" si="0"/>
        <v>13</v>
      </c>
    </row>
    <row r="46" spans="1:3" ht="13.5">
      <c r="A46" s="35" t="s">
        <v>102</v>
      </c>
      <c r="B46" s="37">
        <v>3710.2</v>
      </c>
      <c r="C46" s="27">
        <f t="shared" si="0"/>
        <v>2</v>
      </c>
    </row>
    <row r="47" spans="1:3" ht="13.5">
      <c r="A47" s="35" t="s">
        <v>103</v>
      </c>
      <c r="B47" s="37">
        <v>3830.9</v>
      </c>
      <c r="C47" s="27">
        <f t="shared" si="0"/>
        <v>4</v>
      </c>
    </row>
    <row r="48" spans="1:3" ht="14.25" thickBot="1">
      <c r="A48" s="40" t="s">
        <v>104</v>
      </c>
      <c r="B48" s="41">
        <v>3742.3</v>
      </c>
      <c r="C48" s="27">
        <f t="shared" si="0"/>
        <v>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M21"/>
  <sheetViews>
    <sheetView tabSelected="1" zoomScale="240" zoomScaleNormal="240" workbookViewId="0" topLeftCell="A2">
      <pane xSplit="4425" ySplit="5130" topLeftCell="K20" activePane="topRight" state="split"/>
      <selection pane="topLeft" activeCell="L4" sqref="L4:L21"/>
      <selection pane="topRight" activeCell="L4" sqref="L4"/>
      <selection pane="bottomLeft" activeCell="A10" sqref="A10"/>
      <selection pane="bottomRight" activeCell="K20" sqref="K20"/>
    </sheetView>
  </sheetViews>
  <sheetFormatPr defaultColWidth="9.00390625" defaultRowHeight="13.5"/>
  <cols>
    <col min="1" max="1" width="2.875" style="0" customWidth="1"/>
    <col min="12" max="12" width="9.125" style="0" bestFit="1" customWidth="1"/>
  </cols>
  <sheetData>
    <row r="1" ht="14.25" thickBot="1"/>
    <row r="2" spans="2:13" ht="13.5">
      <c r="B2" s="1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2"/>
    </row>
    <row r="3" spans="2:13" ht="13.5">
      <c r="B3" s="1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2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14" t="s">
        <v>12</v>
      </c>
    </row>
    <row r="4" spans="2:13" ht="13.5">
      <c r="B4" s="15" t="s">
        <v>13</v>
      </c>
      <c r="C4" s="5">
        <v>82</v>
      </c>
      <c r="D4" s="6">
        <v>22</v>
      </c>
      <c r="E4" s="6">
        <v>37</v>
      </c>
      <c r="F4" s="6">
        <v>75</v>
      </c>
      <c r="G4" s="7">
        <v>54</v>
      </c>
      <c r="H4" s="52">
        <f>SUM(C4:G4)</f>
        <v>270</v>
      </c>
      <c r="I4" s="53">
        <f>MAX(C4:G4)</f>
        <v>82</v>
      </c>
      <c r="J4" s="53">
        <f>MIN(C4:G4)</f>
        <v>22</v>
      </c>
      <c r="K4" s="78">
        <f>AVERAGE(C4:G4)</f>
        <v>54</v>
      </c>
      <c r="L4" s="54">
        <f>(K4-K$21)/K$20*10+50</f>
        <v>41.27356631777553</v>
      </c>
      <c r="M4" s="55"/>
    </row>
    <row r="5" spans="2:13" ht="13.5">
      <c r="B5" s="15" t="s">
        <v>14</v>
      </c>
      <c r="C5" s="5">
        <v>82</v>
      </c>
      <c r="D5" s="6">
        <v>22</v>
      </c>
      <c r="E5" s="6">
        <v>37</v>
      </c>
      <c r="F5" s="6">
        <v>82</v>
      </c>
      <c r="G5" s="7">
        <v>86</v>
      </c>
      <c r="H5" s="52">
        <f aca="true" t="shared" si="0" ref="H5:H14">SUM(C5:G5)</f>
        <v>309</v>
      </c>
      <c r="I5" s="53">
        <f aca="true" t="shared" si="1" ref="I5:I14">MAX(C5:G5)</f>
        <v>86</v>
      </c>
      <c r="J5" s="53">
        <f aca="true" t="shared" si="2" ref="J5:J14">MIN(C5:G5)</f>
        <v>22</v>
      </c>
      <c r="K5" s="54">
        <f aca="true" t="shared" si="3" ref="K5:K14">AVERAGE(C5:G5)</f>
        <v>61.8</v>
      </c>
      <c r="L5" s="54">
        <f aca="true" t="shared" si="4" ref="L5:L21">(K5-K22)/K21*10+50</f>
        <v>59.592211090729506</v>
      </c>
      <c r="M5" s="55"/>
    </row>
    <row r="6" spans="2:13" ht="13.5">
      <c r="B6" s="15" t="s">
        <v>15</v>
      </c>
      <c r="C6" s="5">
        <v>56</v>
      </c>
      <c r="D6" s="6">
        <v>49</v>
      </c>
      <c r="E6" s="6">
        <v>34</v>
      </c>
      <c r="F6" s="6">
        <v>78</v>
      </c>
      <c r="G6" s="7">
        <v>48</v>
      </c>
      <c r="H6" s="52">
        <f t="shared" si="0"/>
        <v>265</v>
      </c>
      <c r="I6" s="53">
        <f t="shared" si="1"/>
        <v>78</v>
      </c>
      <c r="J6" s="53">
        <f t="shared" si="2"/>
        <v>34</v>
      </c>
      <c r="K6" s="54">
        <f t="shared" si="3"/>
        <v>53</v>
      </c>
      <c r="L6" s="54" t="e">
        <f>(K6-K23)/K22*10+50</f>
        <v>#DIV/0!</v>
      </c>
      <c r="M6" s="55"/>
    </row>
    <row r="7" spans="2:13" ht="13.5">
      <c r="B7" s="15" t="s">
        <v>16</v>
      </c>
      <c r="C7" s="5">
        <v>56</v>
      </c>
      <c r="D7" s="6">
        <v>49</v>
      </c>
      <c r="E7" s="6">
        <v>34</v>
      </c>
      <c r="F7" s="6">
        <v>78</v>
      </c>
      <c r="G7" s="7">
        <v>72</v>
      </c>
      <c r="H7" s="52">
        <f t="shared" si="0"/>
        <v>289</v>
      </c>
      <c r="I7" s="53">
        <f t="shared" si="1"/>
        <v>78</v>
      </c>
      <c r="J7" s="53">
        <f t="shared" si="2"/>
        <v>34</v>
      </c>
      <c r="K7" s="54">
        <f t="shared" si="3"/>
        <v>57.8</v>
      </c>
      <c r="L7" s="54" t="e">
        <f t="shared" si="4"/>
        <v>#DIV/0!</v>
      </c>
      <c r="M7" s="55"/>
    </row>
    <row r="8" spans="2:13" ht="13.5">
      <c r="B8" s="15" t="s">
        <v>17</v>
      </c>
      <c r="C8" s="5">
        <v>77</v>
      </c>
      <c r="D8" s="6">
        <v>67</v>
      </c>
      <c r="E8" s="6">
        <v>59</v>
      </c>
      <c r="F8" s="6">
        <v>86</v>
      </c>
      <c r="G8" s="7">
        <v>86</v>
      </c>
      <c r="H8" s="52">
        <f t="shared" si="0"/>
        <v>375</v>
      </c>
      <c r="I8" s="53">
        <f t="shared" si="1"/>
        <v>86</v>
      </c>
      <c r="J8" s="53">
        <f t="shared" si="2"/>
        <v>59</v>
      </c>
      <c r="K8" s="54">
        <f t="shared" si="3"/>
        <v>75</v>
      </c>
      <c r="L8" s="54" t="e">
        <f t="shared" si="4"/>
        <v>#DIV/0!</v>
      </c>
      <c r="M8" s="55"/>
    </row>
    <row r="9" spans="2:13" ht="13.5">
      <c r="B9" s="15" t="s">
        <v>18</v>
      </c>
      <c r="C9" s="5" t="s">
        <v>19</v>
      </c>
      <c r="D9" s="6">
        <v>56</v>
      </c>
      <c r="E9" s="6">
        <v>67</v>
      </c>
      <c r="F9" s="6">
        <v>78</v>
      </c>
      <c r="G9" s="7">
        <v>68</v>
      </c>
      <c r="H9" s="52">
        <f t="shared" si="0"/>
        <v>269</v>
      </c>
      <c r="I9" s="53">
        <f t="shared" si="1"/>
        <v>78</v>
      </c>
      <c r="J9" s="53">
        <f t="shared" si="2"/>
        <v>56</v>
      </c>
      <c r="K9" s="54">
        <f t="shared" si="3"/>
        <v>67.25</v>
      </c>
      <c r="L9" s="54" t="e">
        <f t="shared" si="4"/>
        <v>#DIV/0!</v>
      </c>
      <c r="M9" s="55"/>
    </row>
    <row r="10" spans="2:13" ht="13.5">
      <c r="B10" s="15" t="s">
        <v>20</v>
      </c>
      <c r="C10" s="5">
        <v>92</v>
      </c>
      <c r="D10" s="6">
        <v>94</v>
      </c>
      <c r="E10" s="6" t="s">
        <v>19</v>
      </c>
      <c r="F10" s="6">
        <v>87</v>
      </c>
      <c r="G10" s="7">
        <v>92</v>
      </c>
      <c r="H10" s="52">
        <f t="shared" si="0"/>
        <v>365</v>
      </c>
      <c r="I10" s="53">
        <f t="shared" si="1"/>
        <v>94</v>
      </c>
      <c r="J10" s="53">
        <f t="shared" si="2"/>
        <v>87</v>
      </c>
      <c r="K10" s="54">
        <f t="shared" si="3"/>
        <v>91.25</v>
      </c>
      <c r="L10" s="54" t="e">
        <f t="shared" si="4"/>
        <v>#DIV/0!</v>
      </c>
      <c r="M10" s="55"/>
    </row>
    <row r="11" spans="2:13" ht="13.5">
      <c r="B11" s="15" t="s">
        <v>21</v>
      </c>
      <c r="C11" s="5">
        <v>49</v>
      </c>
      <c r="D11" s="6">
        <v>55</v>
      </c>
      <c r="E11" s="6">
        <v>53</v>
      </c>
      <c r="F11" s="6" t="s">
        <v>19</v>
      </c>
      <c r="G11" s="7">
        <v>72</v>
      </c>
      <c r="H11" s="52">
        <f t="shared" si="0"/>
        <v>229</v>
      </c>
      <c r="I11" s="53">
        <f t="shared" si="1"/>
        <v>72</v>
      </c>
      <c r="J11" s="53">
        <f t="shared" si="2"/>
        <v>49</v>
      </c>
      <c r="K11" s="54">
        <f t="shared" si="3"/>
        <v>57.25</v>
      </c>
      <c r="L11" s="54" t="e">
        <f t="shared" si="4"/>
        <v>#DIV/0!</v>
      </c>
      <c r="M11" s="55"/>
    </row>
    <row r="12" spans="2:13" ht="13.5">
      <c r="B12" s="15" t="s">
        <v>22</v>
      </c>
      <c r="C12" s="5">
        <v>77</v>
      </c>
      <c r="D12" s="6">
        <v>67</v>
      </c>
      <c r="E12" s="6">
        <v>59</v>
      </c>
      <c r="F12" s="6">
        <v>86</v>
      </c>
      <c r="G12" s="7">
        <v>64</v>
      </c>
      <c r="H12" s="52">
        <f t="shared" si="0"/>
        <v>353</v>
      </c>
      <c r="I12" s="53">
        <f t="shared" si="1"/>
        <v>86</v>
      </c>
      <c r="J12" s="53">
        <f t="shared" si="2"/>
        <v>59</v>
      </c>
      <c r="K12" s="54">
        <f t="shared" si="3"/>
        <v>70.6</v>
      </c>
      <c r="L12" s="54" t="e">
        <f t="shared" si="4"/>
        <v>#DIV/0!</v>
      </c>
      <c r="M12" s="55"/>
    </row>
    <row r="13" spans="2:13" ht="13.5">
      <c r="B13" s="15" t="s">
        <v>23</v>
      </c>
      <c r="C13" s="5">
        <v>64</v>
      </c>
      <c r="D13" s="6">
        <v>16</v>
      </c>
      <c r="E13" s="6">
        <v>57</v>
      </c>
      <c r="F13" s="6">
        <v>54</v>
      </c>
      <c r="G13" s="7" t="s">
        <v>19</v>
      </c>
      <c r="H13" s="52">
        <f t="shared" si="0"/>
        <v>191</v>
      </c>
      <c r="I13" s="53">
        <f t="shared" si="1"/>
        <v>64</v>
      </c>
      <c r="J13" s="53">
        <f t="shared" si="2"/>
        <v>16</v>
      </c>
      <c r="K13" s="54">
        <f t="shared" si="3"/>
        <v>47.75</v>
      </c>
      <c r="L13" s="54" t="e">
        <f t="shared" si="4"/>
        <v>#DIV/0!</v>
      </c>
      <c r="M13" s="55"/>
    </row>
    <row r="14" spans="2:13" ht="14.25" thickBot="1">
      <c r="B14" s="16" t="s">
        <v>24</v>
      </c>
      <c r="C14" s="8">
        <v>82</v>
      </c>
      <c r="D14" s="9">
        <v>56</v>
      </c>
      <c r="E14" s="9">
        <v>67</v>
      </c>
      <c r="F14" s="9">
        <v>78</v>
      </c>
      <c r="G14" s="10">
        <v>82</v>
      </c>
      <c r="H14" s="56">
        <f t="shared" si="0"/>
        <v>365</v>
      </c>
      <c r="I14" s="57">
        <f t="shared" si="1"/>
        <v>82</v>
      </c>
      <c r="J14" s="57">
        <f t="shared" si="2"/>
        <v>56</v>
      </c>
      <c r="K14" s="58">
        <f t="shared" si="3"/>
        <v>73</v>
      </c>
      <c r="L14" s="54" t="e">
        <f t="shared" si="4"/>
        <v>#DIV/0!</v>
      </c>
      <c r="M14" s="59"/>
    </row>
    <row r="15" spans="2:13" ht="14.25" thickTop="1">
      <c r="B15" s="17" t="s">
        <v>7</v>
      </c>
      <c r="C15" s="69">
        <f>SUM(C4:C14)</f>
        <v>717</v>
      </c>
      <c r="D15" s="61">
        <f aca="true" t="shared" si="5" ref="D15:M15">SUM(D4:D14)</f>
        <v>553</v>
      </c>
      <c r="E15" s="61">
        <f t="shared" si="5"/>
        <v>504</v>
      </c>
      <c r="F15" s="61">
        <f t="shared" si="5"/>
        <v>782</v>
      </c>
      <c r="G15" s="70">
        <f t="shared" si="5"/>
        <v>724</v>
      </c>
      <c r="H15" s="60">
        <f t="shared" si="5"/>
        <v>3280</v>
      </c>
      <c r="I15" s="61">
        <f t="shared" si="5"/>
        <v>886</v>
      </c>
      <c r="J15" s="61">
        <f t="shared" si="5"/>
        <v>494</v>
      </c>
      <c r="K15" s="61">
        <f t="shared" si="5"/>
        <v>708.7</v>
      </c>
      <c r="L15" s="54" t="e">
        <f t="shared" si="4"/>
        <v>#DIV/0!</v>
      </c>
      <c r="M15" s="62"/>
    </row>
    <row r="16" spans="2:13" ht="13.5">
      <c r="B16" s="18" t="s">
        <v>8</v>
      </c>
      <c r="C16" s="63">
        <f>MAX(C4:C14)</f>
        <v>92</v>
      </c>
      <c r="D16" s="64">
        <f aca="true" t="shared" si="6" ref="D16:M16">MAX(D4:D14)</f>
        <v>94</v>
      </c>
      <c r="E16" s="64">
        <f t="shared" si="6"/>
        <v>67</v>
      </c>
      <c r="F16" s="64">
        <f t="shared" si="6"/>
        <v>87</v>
      </c>
      <c r="G16" s="71">
        <f t="shared" si="6"/>
        <v>92</v>
      </c>
      <c r="H16" s="63">
        <f t="shared" si="6"/>
        <v>375</v>
      </c>
      <c r="I16" s="64">
        <f t="shared" si="6"/>
        <v>94</v>
      </c>
      <c r="J16" s="64">
        <f t="shared" si="6"/>
        <v>87</v>
      </c>
      <c r="K16" s="64">
        <f t="shared" si="6"/>
        <v>91.25</v>
      </c>
      <c r="L16" s="54" t="e">
        <f t="shared" si="4"/>
        <v>#DIV/0!</v>
      </c>
      <c r="M16" s="65"/>
    </row>
    <row r="17" spans="2:13" ht="13.5">
      <c r="B17" s="18" t="s">
        <v>25</v>
      </c>
      <c r="C17" s="72">
        <f>LARGE(C4:C14,2)</f>
        <v>82</v>
      </c>
      <c r="D17" s="64">
        <f aca="true" t="shared" si="7" ref="D17:M17">LARGE(D4:D14,2)</f>
        <v>67</v>
      </c>
      <c r="E17" s="64">
        <f t="shared" si="7"/>
        <v>67</v>
      </c>
      <c r="F17" s="64">
        <f t="shared" si="7"/>
        <v>86</v>
      </c>
      <c r="G17" s="71">
        <f t="shared" si="7"/>
        <v>86</v>
      </c>
      <c r="H17" s="63">
        <f t="shared" si="7"/>
        <v>365</v>
      </c>
      <c r="I17" s="64">
        <f t="shared" si="7"/>
        <v>86</v>
      </c>
      <c r="J17" s="64">
        <f t="shared" si="7"/>
        <v>59</v>
      </c>
      <c r="K17" s="64">
        <f t="shared" si="7"/>
        <v>75</v>
      </c>
      <c r="L17" s="54" t="e">
        <f t="shared" si="4"/>
        <v>#DIV/0!</v>
      </c>
      <c r="M17" s="65"/>
    </row>
    <row r="18" spans="2:13" ht="13.5">
      <c r="B18" s="18" t="s">
        <v>9</v>
      </c>
      <c r="C18" s="63">
        <f>MIN(C4:C14)</f>
        <v>49</v>
      </c>
      <c r="D18" s="64">
        <f aca="true" t="shared" si="8" ref="D18:M18">MIN(D4:D14)</f>
        <v>16</v>
      </c>
      <c r="E18" s="64">
        <f t="shared" si="8"/>
        <v>34</v>
      </c>
      <c r="F18" s="64">
        <f t="shared" si="8"/>
        <v>54</v>
      </c>
      <c r="G18" s="71">
        <f t="shared" si="8"/>
        <v>48</v>
      </c>
      <c r="H18" s="63">
        <f t="shared" si="8"/>
        <v>191</v>
      </c>
      <c r="I18" s="64">
        <f t="shared" si="8"/>
        <v>64</v>
      </c>
      <c r="J18" s="64">
        <f t="shared" si="8"/>
        <v>16</v>
      </c>
      <c r="K18" s="64">
        <f t="shared" si="8"/>
        <v>47.75</v>
      </c>
      <c r="L18" s="54" t="e">
        <f t="shared" si="4"/>
        <v>#DIV/0!</v>
      </c>
      <c r="M18" s="65"/>
    </row>
    <row r="19" spans="2:13" ht="14.25" thickBot="1">
      <c r="B19" s="18" t="s">
        <v>25</v>
      </c>
      <c r="C19" s="63">
        <f>SMALL(C4:C14,2)</f>
        <v>56</v>
      </c>
      <c r="D19" s="64">
        <f aca="true" t="shared" si="9" ref="D19:M19">SMALL(D4:D14,2)</f>
        <v>22</v>
      </c>
      <c r="E19" s="64">
        <f t="shared" si="9"/>
        <v>34</v>
      </c>
      <c r="F19" s="64">
        <f t="shared" si="9"/>
        <v>75</v>
      </c>
      <c r="G19" s="71">
        <f t="shared" si="9"/>
        <v>54</v>
      </c>
      <c r="H19" s="63">
        <f t="shared" si="9"/>
        <v>229</v>
      </c>
      <c r="I19" s="64">
        <f t="shared" si="9"/>
        <v>72</v>
      </c>
      <c r="J19" s="64">
        <f t="shared" si="9"/>
        <v>22</v>
      </c>
      <c r="K19" s="75">
        <f t="shared" si="9"/>
        <v>53</v>
      </c>
      <c r="L19" s="54" t="e">
        <f t="shared" si="4"/>
        <v>#DIV/0!</v>
      </c>
      <c r="M19" s="65"/>
    </row>
    <row r="20" spans="2:13" ht="14.25" thickBot="1">
      <c r="B20" s="18" t="s">
        <v>26</v>
      </c>
      <c r="C20" s="63">
        <f>STDEVP(C4:C14)</f>
        <v>13.616534067081828</v>
      </c>
      <c r="D20" s="64">
        <f aca="true" t="shared" si="10" ref="D20:M20">STDEVP(D4:D14)</f>
        <v>22.02515466498542</v>
      </c>
      <c r="E20" s="64">
        <f t="shared" si="10"/>
        <v>12.831211945876351</v>
      </c>
      <c r="F20" s="64">
        <f t="shared" si="10"/>
        <v>8.997777503361593</v>
      </c>
      <c r="G20" s="71">
        <f t="shared" si="10"/>
        <v>13.676256797823006</v>
      </c>
      <c r="H20" s="63">
        <f t="shared" si="10"/>
        <v>58.04201954668575</v>
      </c>
      <c r="I20" s="64">
        <f t="shared" si="10"/>
        <v>7.632033404296494</v>
      </c>
      <c r="J20" s="74">
        <f t="shared" si="10"/>
        <v>20.34902072897119</v>
      </c>
      <c r="K20" s="77">
        <f t="shared" si="10"/>
        <v>11.949065456731581</v>
      </c>
      <c r="L20" s="54" t="e">
        <f t="shared" si="4"/>
        <v>#DIV/0!</v>
      </c>
      <c r="M20" s="65"/>
    </row>
    <row r="21" spans="2:13" ht="14.25" thickBot="1">
      <c r="B21" s="19" t="s">
        <v>10</v>
      </c>
      <c r="C21" s="66">
        <f>AVERAGE(C4:C14)</f>
        <v>71.7</v>
      </c>
      <c r="D21" s="67">
        <f aca="true" t="shared" si="11" ref="D21:M21">AVERAGE(D4:D14)</f>
        <v>50.27272727272727</v>
      </c>
      <c r="E21" s="67">
        <f t="shared" si="11"/>
        <v>50.4</v>
      </c>
      <c r="F21" s="67">
        <f t="shared" si="11"/>
        <v>78.2</v>
      </c>
      <c r="G21" s="73">
        <f t="shared" si="11"/>
        <v>72.4</v>
      </c>
      <c r="H21" s="66">
        <f t="shared" si="11"/>
        <v>298.1818181818182</v>
      </c>
      <c r="I21" s="67">
        <f t="shared" si="11"/>
        <v>80.54545454545455</v>
      </c>
      <c r="J21" s="76">
        <f t="shared" si="11"/>
        <v>44.90909090909091</v>
      </c>
      <c r="K21" s="77">
        <f t="shared" si="11"/>
        <v>64.42727272727274</v>
      </c>
      <c r="L21" s="54" t="e">
        <f t="shared" si="4"/>
        <v>#DIV/0!</v>
      </c>
      <c r="M21" s="68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6" sqref="C16"/>
    </sheetView>
  </sheetViews>
  <sheetFormatPr defaultColWidth="9.00390625" defaultRowHeight="13.5"/>
  <cols>
    <col min="1" max="1" width="15.125" style="0" customWidth="1"/>
    <col min="2" max="2" width="10.125" style="0" customWidth="1"/>
    <col min="4" max="4" width="14.125" style="0" customWidth="1"/>
  </cols>
  <sheetData>
    <row r="1" spans="1:2" ht="14.25" thickBot="1">
      <c r="A1" s="21" t="s">
        <v>27</v>
      </c>
      <c r="B1" s="20" t="s">
        <v>28</v>
      </c>
    </row>
    <row r="2" spans="1:2" ht="13.5">
      <c r="A2" s="23" t="s">
        <v>29</v>
      </c>
      <c r="B2" s="24">
        <v>125000</v>
      </c>
    </row>
    <row r="3" spans="1:2" ht="13.5">
      <c r="A3" s="23" t="s">
        <v>30</v>
      </c>
      <c r="B3" s="24">
        <v>23500</v>
      </c>
    </row>
    <row r="4" spans="1:2" ht="14.25" thickBot="1">
      <c r="A4" s="23" t="s">
        <v>31</v>
      </c>
      <c r="B4" s="24" t="s">
        <v>32</v>
      </c>
    </row>
    <row r="5" spans="1:5" ht="13.5">
      <c r="A5" s="23" t="s">
        <v>33</v>
      </c>
      <c r="B5" s="24" t="s">
        <v>32</v>
      </c>
      <c r="D5" s="25" t="s">
        <v>34</v>
      </c>
      <c r="E5" s="22"/>
    </row>
    <row r="6" spans="1:5" ht="13.5">
      <c r="A6" s="23" t="s">
        <v>35</v>
      </c>
      <c r="B6" s="24">
        <v>2500</v>
      </c>
      <c r="D6" s="26" t="s">
        <v>36</v>
      </c>
      <c r="E6" s="27"/>
    </row>
    <row r="7" spans="1:5" ht="14.25" thickBot="1">
      <c r="A7" s="23" t="s">
        <v>37</v>
      </c>
      <c r="B7" s="24" t="s">
        <v>32</v>
      </c>
      <c r="D7" s="28" t="s">
        <v>38</v>
      </c>
      <c r="E7" s="29"/>
    </row>
    <row r="8" spans="1:2" ht="13.5">
      <c r="A8" s="23" t="s">
        <v>39</v>
      </c>
      <c r="B8" s="24">
        <v>110500</v>
      </c>
    </row>
    <row r="9" spans="1:2" ht="13.5">
      <c r="A9" s="23" t="s">
        <v>40</v>
      </c>
      <c r="B9" s="24">
        <v>98500</v>
      </c>
    </row>
    <row r="10" spans="1:2" ht="13.5">
      <c r="A10" s="23" t="s">
        <v>41</v>
      </c>
      <c r="B10" s="24">
        <v>25800</v>
      </c>
    </row>
    <row r="11" spans="1:2" ht="13.5">
      <c r="A11" s="23" t="s">
        <v>42</v>
      </c>
      <c r="B11" s="24" t="s">
        <v>32</v>
      </c>
    </row>
    <row r="12" spans="1:2" ht="13.5">
      <c r="A12" s="23" t="s">
        <v>43</v>
      </c>
      <c r="B12" s="24" t="s">
        <v>32</v>
      </c>
    </row>
    <row r="13" spans="1:2" ht="13.5">
      <c r="A13" s="23" t="s">
        <v>44</v>
      </c>
      <c r="B13" s="24">
        <v>25000</v>
      </c>
    </row>
    <row r="14" spans="1:2" ht="13.5">
      <c r="A14" s="23" t="s">
        <v>45</v>
      </c>
      <c r="B14" s="24">
        <v>12500</v>
      </c>
    </row>
    <row r="15" spans="1:2" ht="13.5">
      <c r="A15" s="23" t="s">
        <v>46</v>
      </c>
      <c r="B15" s="24" t="s">
        <v>32</v>
      </c>
    </row>
    <row r="16" spans="1:2" ht="13.5">
      <c r="A16" s="23" t="s">
        <v>47</v>
      </c>
      <c r="B16" s="24" t="s">
        <v>32</v>
      </c>
    </row>
    <row r="17" spans="1:2" ht="13.5">
      <c r="A17" s="23" t="s">
        <v>48</v>
      </c>
      <c r="B17" s="24" t="s">
        <v>32</v>
      </c>
    </row>
    <row r="18" spans="1:2" ht="13.5">
      <c r="A18" s="23" t="s">
        <v>49</v>
      </c>
      <c r="B18" s="24">
        <v>32500</v>
      </c>
    </row>
    <row r="19" spans="1:2" ht="13.5">
      <c r="A19" s="23" t="s">
        <v>50</v>
      </c>
      <c r="B19" s="24">
        <v>33600</v>
      </c>
    </row>
    <row r="20" spans="1:2" ht="13.5">
      <c r="A20" s="23" t="s">
        <v>51</v>
      </c>
      <c r="B20" s="24" t="s">
        <v>32</v>
      </c>
    </row>
    <row r="21" spans="1:2" ht="13.5">
      <c r="A21" s="23" t="s">
        <v>52</v>
      </c>
      <c r="B21" s="24">
        <v>115800</v>
      </c>
    </row>
    <row r="22" spans="1:2" ht="13.5">
      <c r="A22" s="30" t="s">
        <v>53</v>
      </c>
      <c r="B22" s="31" t="s">
        <v>32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</dc:creator>
  <cp:keywords/>
  <dc:description/>
  <cp:lastModifiedBy>a99327</cp:lastModifiedBy>
  <dcterms:created xsi:type="dcterms:W3CDTF">2002-01-15T06:38:59Z</dcterms:created>
  <dcterms:modified xsi:type="dcterms:W3CDTF">2003-05-15T03:32:17Z</dcterms:modified>
  <cp:category/>
  <cp:version/>
  <cp:contentType/>
  <cp:contentStatus/>
</cp:coreProperties>
</file>