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Hatano\SkyDrive\ドキュメント\ryukoku\2B\"/>
    </mc:Choice>
  </mc:AlternateContent>
  <bookViews>
    <workbookView xWindow="360" yWindow="75" windowWidth="15480" windowHeight="11640" tabRatio="681"/>
  </bookViews>
  <sheets>
    <sheet name="vlookup" sheetId="4" r:id="rId1"/>
    <sheet name="hlookup" sheetId="5" r:id="rId2"/>
    <sheet name="練習問題1" sheetId="30487" r:id="rId3"/>
    <sheet name="一致" sheetId="6" r:id="rId4"/>
    <sheet name="以上" sheetId="7" r:id="rId5"/>
    <sheet name="練習問題2" sheetId="30484" r:id="rId6"/>
    <sheet name="練習問題3" sheetId="30485" r:id="rId7"/>
    <sheet name="請求書" sheetId="2416" r:id="rId8"/>
    <sheet name="お客様データ" sheetId="16" r:id="rId9"/>
    <sheet name="製品単価表" sheetId="30486" r:id="rId10"/>
  </sheets>
  <calcPr calcId="152511"/>
</workbook>
</file>

<file path=xl/calcChain.xml><?xml version="1.0" encoding="utf-8"?>
<calcChain xmlns="http://schemas.openxmlformats.org/spreadsheetml/2006/main">
  <c r="C15" i="30487" l="1"/>
  <c r="D15" i="30487"/>
  <c r="B15" i="30487"/>
  <c r="A15" i="30487"/>
  <c r="D4" i="30487"/>
  <c r="F3" i="30487"/>
  <c r="E3" i="30487"/>
  <c r="B3" i="30487"/>
  <c r="H22" i="2416"/>
  <c r="H23" i="2416"/>
  <c r="H24" i="2416"/>
  <c r="H25" i="2416"/>
  <c r="H26" i="2416"/>
  <c r="H27" i="2416"/>
  <c r="H28" i="2416"/>
  <c r="H29" i="2416"/>
</calcChain>
</file>

<file path=xl/sharedStrings.xml><?xml version="1.0" encoding="utf-8"?>
<sst xmlns="http://schemas.openxmlformats.org/spreadsheetml/2006/main" count="318" uniqueCount="195">
  <si>
    <t>お客様</t>
    <rPh sb="1" eb="3">
      <t>キャクサマ</t>
    </rPh>
    <phoneticPr fontId="4"/>
  </si>
  <si>
    <t>北海みやげ物店</t>
    <rPh sb="0" eb="2">
      <t>ホッカイ</t>
    </rPh>
    <rPh sb="5" eb="6">
      <t>モノ</t>
    </rPh>
    <rPh sb="6" eb="7">
      <t>テン</t>
    </rPh>
    <phoneticPr fontId="4"/>
  </si>
  <si>
    <t>北海道稚内市○○××</t>
    <rPh sb="0" eb="3">
      <t>ホッカイドウ</t>
    </rPh>
    <rPh sb="3" eb="6">
      <t>ワッカナイシ</t>
    </rPh>
    <phoneticPr fontId="4"/>
  </si>
  <si>
    <t>02-123-4567</t>
    <phoneticPr fontId="4"/>
  </si>
  <si>
    <t>02-123-4568</t>
    <phoneticPr fontId="4"/>
  </si>
  <si>
    <t>コード</t>
    <phoneticPr fontId="4"/>
  </si>
  <si>
    <t>コード</t>
    <phoneticPr fontId="4"/>
  </si>
  <si>
    <t>商品名</t>
    <rPh sb="0" eb="3">
      <t>ショウヒンメイ</t>
    </rPh>
    <phoneticPr fontId="4"/>
  </si>
  <si>
    <t>単価</t>
    <rPh sb="0" eb="2">
      <t>タンカ</t>
    </rPh>
    <phoneticPr fontId="4"/>
  </si>
  <si>
    <t>C-1</t>
    <phoneticPr fontId="4"/>
  </si>
  <si>
    <t>タラバガニ（1.6ｋｇ）</t>
    <phoneticPr fontId="4"/>
  </si>
  <si>
    <t>C-2</t>
    <phoneticPr fontId="4"/>
  </si>
  <si>
    <t>タラバガニ（1.4ｋｇ）</t>
    <phoneticPr fontId="4"/>
  </si>
  <si>
    <t>C-3</t>
    <phoneticPr fontId="4"/>
  </si>
  <si>
    <t>タラバガニ（1.2ｋｇ）</t>
    <phoneticPr fontId="4"/>
  </si>
  <si>
    <t>E-1</t>
    <phoneticPr fontId="4"/>
  </si>
  <si>
    <t>瓶詰めいくら</t>
    <rPh sb="0" eb="2">
      <t>ビンヅ</t>
    </rPh>
    <phoneticPr fontId="4"/>
  </si>
  <si>
    <t>E-2</t>
    <phoneticPr fontId="4"/>
  </si>
  <si>
    <t>生筋子</t>
    <rPh sb="0" eb="1">
      <t>ナマ</t>
    </rPh>
    <rPh sb="1" eb="3">
      <t>スジコ</t>
    </rPh>
    <phoneticPr fontId="4"/>
  </si>
  <si>
    <t>E-3</t>
    <phoneticPr fontId="4"/>
  </si>
  <si>
    <t>特選数の子</t>
    <rPh sb="0" eb="2">
      <t>トクセン</t>
    </rPh>
    <rPh sb="2" eb="3">
      <t>カズ</t>
    </rPh>
    <rPh sb="4" eb="5">
      <t>コ</t>
    </rPh>
    <phoneticPr fontId="4"/>
  </si>
  <si>
    <t>F-1</t>
    <phoneticPr fontId="4"/>
  </si>
  <si>
    <t>ほっけ5匹パック</t>
    <rPh sb="4" eb="5">
      <t>ヒキ</t>
    </rPh>
    <phoneticPr fontId="4"/>
  </si>
  <si>
    <t>F-2</t>
    <phoneticPr fontId="4"/>
  </si>
  <si>
    <t>ししゃも10匹パック</t>
    <rPh sb="6" eb="7">
      <t>ヒキ</t>
    </rPh>
    <phoneticPr fontId="4"/>
  </si>
  <si>
    <t>F-3</t>
    <phoneticPr fontId="4"/>
  </si>
  <si>
    <t>生さんま5匹パック</t>
    <rPh sb="0" eb="1">
      <t>ナマ</t>
    </rPh>
    <rPh sb="5" eb="6">
      <t>ヒキ</t>
    </rPh>
    <phoneticPr fontId="4"/>
  </si>
  <si>
    <t>お客様コード</t>
    <rPh sb="1" eb="3">
      <t>キャクサマ</t>
    </rPh>
    <phoneticPr fontId="4"/>
  </si>
  <si>
    <t>注文日</t>
    <rPh sb="0" eb="2">
      <t>チュウモン</t>
    </rPh>
    <rPh sb="2" eb="3">
      <t>ビ</t>
    </rPh>
    <phoneticPr fontId="4"/>
  </si>
  <si>
    <t>数量</t>
    <rPh sb="0" eb="2">
      <t>スウリョウ</t>
    </rPh>
    <phoneticPr fontId="4"/>
  </si>
  <si>
    <t>割引率</t>
    <rPh sb="0" eb="2">
      <t>ワリビキ</t>
    </rPh>
    <rPh sb="2" eb="3">
      <t>リツ</t>
    </rPh>
    <phoneticPr fontId="4"/>
  </si>
  <si>
    <t>国語</t>
    <rPh sb="0" eb="2">
      <t>コクゴ</t>
    </rPh>
    <phoneticPr fontId="4"/>
  </si>
  <si>
    <t>評価</t>
    <rPh sb="0" eb="2">
      <t>ヒョウカ</t>
    </rPh>
    <phoneticPr fontId="4"/>
  </si>
  <si>
    <t>数学</t>
    <rPh sb="0" eb="2">
      <t>スウガク</t>
    </rPh>
    <phoneticPr fontId="4"/>
  </si>
  <si>
    <t>英語</t>
    <rPh sb="0" eb="2">
      <t>エイゴ</t>
    </rPh>
    <phoneticPr fontId="4"/>
  </si>
  <si>
    <t>理科</t>
    <rPh sb="0" eb="2">
      <t>リカ</t>
    </rPh>
    <phoneticPr fontId="4"/>
  </si>
  <si>
    <t>社会</t>
    <rPh sb="0" eb="2">
      <t>シャカイ</t>
    </rPh>
    <phoneticPr fontId="4"/>
  </si>
  <si>
    <t>合計</t>
    <rPh sb="0" eb="2">
      <t>ゴウケイ</t>
    </rPh>
    <phoneticPr fontId="4"/>
  </si>
  <si>
    <t>飯田　吾郎</t>
    <rPh sb="0" eb="2">
      <t>イイダ</t>
    </rPh>
    <rPh sb="3" eb="5">
      <t>ゴロウ</t>
    </rPh>
    <phoneticPr fontId="4"/>
  </si>
  <si>
    <t>福田　裕子</t>
    <rPh sb="0" eb="2">
      <t>フクダ</t>
    </rPh>
    <rPh sb="3" eb="5">
      <t>ユウコ</t>
    </rPh>
    <phoneticPr fontId="4"/>
  </si>
  <si>
    <t>安倍　一郎</t>
    <rPh sb="0" eb="2">
      <t>あべ</t>
    </rPh>
    <rPh sb="3" eb="5">
      <t>いちろう</t>
    </rPh>
    <phoneticPr fontId="4" type="Hiragana" alignment="center"/>
  </si>
  <si>
    <t>保田　裕子</t>
    <rPh sb="0" eb="2">
      <t>やすだ</t>
    </rPh>
    <rPh sb="3" eb="5">
      <t>ゆうこ</t>
    </rPh>
    <phoneticPr fontId="4" type="Hiragana" alignment="center"/>
  </si>
  <si>
    <t>後藤　義男</t>
    <rPh sb="0" eb="2">
      <t>ごとう</t>
    </rPh>
    <rPh sb="3" eb="5">
      <t>よしお</t>
    </rPh>
    <phoneticPr fontId="4" type="Hiragana" alignment="center"/>
  </si>
  <si>
    <t>吉澤　なつみ</t>
    <rPh sb="0" eb="2">
      <t>よしざわ</t>
    </rPh>
    <phoneticPr fontId="4" type="Hiragana" alignment="center"/>
  </si>
  <si>
    <t>新垣　秀樹</t>
    <rPh sb="0" eb="2">
      <t>にいがき</t>
    </rPh>
    <rPh sb="3" eb="5">
      <t>ひでき</t>
    </rPh>
    <phoneticPr fontId="4" type="Hiragana" alignment="center"/>
  </si>
  <si>
    <t>松浦　拓哉</t>
    <rPh sb="0" eb="2">
      <t>まつうら</t>
    </rPh>
    <rPh sb="3" eb="5">
      <t>たくや</t>
    </rPh>
    <phoneticPr fontId="4" type="Hiragana" alignment="center"/>
  </si>
  <si>
    <t>矢口　圭</t>
    <rPh sb="0" eb="2">
      <t>やぐち</t>
    </rPh>
    <rPh sb="3" eb="4">
      <t>けい</t>
    </rPh>
    <phoneticPr fontId="4" type="Hiragana" alignment="center"/>
  </si>
  <si>
    <t>石川　昌男</t>
    <rPh sb="0" eb="2">
      <t>いしかわ</t>
    </rPh>
    <rPh sb="3" eb="5">
      <t>まさお</t>
    </rPh>
    <phoneticPr fontId="4" type="Hiragana" alignment="center"/>
  </si>
  <si>
    <t>紺野　真里</t>
    <rPh sb="0" eb="2">
      <t>こんの</t>
    </rPh>
    <rPh sb="3" eb="5">
      <t>まり</t>
    </rPh>
    <phoneticPr fontId="4" type="Hiragana" alignment="center"/>
  </si>
  <si>
    <t>中澤　雅彦</t>
    <rPh sb="0" eb="2">
      <t>なかざわ</t>
    </rPh>
    <rPh sb="3" eb="5">
      <t>まさひこ</t>
    </rPh>
    <phoneticPr fontId="4" type="Hiragana" alignment="center"/>
  </si>
  <si>
    <t>市井　ひとみ</t>
    <rPh sb="0" eb="2">
      <t>いちい</t>
    </rPh>
    <phoneticPr fontId="4" type="Hiragana" alignment="center"/>
  </si>
  <si>
    <t>辻　学</t>
    <rPh sb="0" eb="1">
      <t>つじ</t>
    </rPh>
    <rPh sb="2" eb="3">
      <t>まなぶ</t>
    </rPh>
    <phoneticPr fontId="4" type="Hiragana" alignment="center"/>
  </si>
  <si>
    <t>小川　卓</t>
    <rPh sb="0" eb="2">
      <t>おがわ</t>
    </rPh>
    <rPh sb="3" eb="4">
      <t>たかし</t>
    </rPh>
    <phoneticPr fontId="4" type="Hiragana" alignment="center"/>
  </si>
  <si>
    <t>石黒　愛</t>
    <rPh sb="0" eb="2">
      <t>いしぐろ</t>
    </rPh>
    <rPh sb="3" eb="4">
      <t>あい</t>
    </rPh>
    <phoneticPr fontId="4" type="Hiragana" alignment="center"/>
  </si>
  <si>
    <t>加護　希</t>
    <rPh sb="0" eb="2">
      <t>かご</t>
    </rPh>
    <rPh sb="3" eb="4">
      <t>のぞみ</t>
    </rPh>
    <phoneticPr fontId="4" type="Hiragana" alignment="center"/>
  </si>
  <si>
    <t>高橋　好伸</t>
    <rPh sb="0" eb="2">
      <t>たかはし</t>
    </rPh>
    <rPh sb="3" eb="5">
      <t>よしのぶ</t>
    </rPh>
    <phoneticPr fontId="4" type="Hiragana" alignment="center"/>
  </si>
  <si>
    <t>大谷　彩</t>
    <rPh sb="0" eb="2">
      <t>おおたに</t>
    </rPh>
    <rPh sb="3" eb="4">
      <t>あや</t>
    </rPh>
    <phoneticPr fontId="4" type="Hiragana" alignment="center"/>
  </si>
  <si>
    <t>柴田　純</t>
    <rPh sb="0" eb="2">
      <t>しばた</t>
    </rPh>
    <rPh sb="3" eb="4">
      <t>じゅん</t>
    </rPh>
    <phoneticPr fontId="4" type="Hiragana" alignment="center"/>
  </si>
  <si>
    <t>平均</t>
    <rPh sb="0" eb="2">
      <t>ヘイキン</t>
    </rPh>
    <phoneticPr fontId="4"/>
  </si>
  <si>
    <t>点数</t>
    <rPh sb="0" eb="2">
      <t>テンスウ</t>
    </rPh>
    <phoneticPr fontId="4"/>
  </si>
  <si>
    <t>80点以上</t>
    <rPh sb="2" eb="3">
      <t>テン</t>
    </rPh>
    <rPh sb="3" eb="5">
      <t>イジョウ</t>
    </rPh>
    <phoneticPr fontId="4"/>
  </si>
  <si>
    <t>60点以上</t>
    <rPh sb="2" eb="3">
      <t>テン</t>
    </rPh>
    <rPh sb="3" eb="5">
      <t>イジョウ</t>
    </rPh>
    <phoneticPr fontId="4"/>
  </si>
  <si>
    <t>40点以上</t>
    <rPh sb="2" eb="3">
      <t>テン</t>
    </rPh>
    <rPh sb="3" eb="5">
      <t>イジョウ</t>
    </rPh>
    <phoneticPr fontId="4"/>
  </si>
  <si>
    <t>20点以上</t>
    <rPh sb="2" eb="3">
      <t>テン</t>
    </rPh>
    <rPh sb="3" eb="5">
      <t>イジョウ</t>
    </rPh>
    <phoneticPr fontId="4"/>
  </si>
  <si>
    <t>以下</t>
    <rPh sb="0" eb="2">
      <t>イカ</t>
    </rPh>
    <phoneticPr fontId="4"/>
  </si>
  <si>
    <t>上記表を入力し、以下の条件を元に
各教科ごとの5段階評価を求めよ</t>
    <rPh sb="0" eb="2">
      <t>ジョウキ</t>
    </rPh>
    <rPh sb="2" eb="3">
      <t>ヒョウ</t>
    </rPh>
    <rPh sb="4" eb="6">
      <t>ニュウリョク</t>
    </rPh>
    <rPh sb="8" eb="10">
      <t>イカ</t>
    </rPh>
    <rPh sb="11" eb="13">
      <t>ジョウケン</t>
    </rPh>
    <rPh sb="14" eb="15">
      <t>モト</t>
    </rPh>
    <rPh sb="17" eb="18">
      <t>カク</t>
    </rPh>
    <rPh sb="18" eb="20">
      <t>キョウカ</t>
    </rPh>
    <rPh sb="24" eb="26">
      <t>ダンカイ</t>
    </rPh>
    <rPh sb="26" eb="28">
      <t>ヒョウカ</t>
    </rPh>
    <rPh sb="29" eb="30">
      <t>モト</t>
    </rPh>
    <phoneticPr fontId="4"/>
  </si>
  <si>
    <t>学生番号</t>
    <rPh sb="0" eb="2">
      <t>ガクセイ</t>
    </rPh>
    <rPh sb="2" eb="4">
      <t>バンゴウ</t>
    </rPh>
    <phoneticPr fontId="10"/>
  </si>
  <si>
    <t>性別</t>
    <rPh sb="0" eb="2">
      <t>セイベツ</t>
    </rPh>
    <phoneticPr fontId="10"/>
  </si>
  <si>
    <t>男</t>
    <rPh sb="0" eb="1">
      <t>オトコ</t>
    </rPh>
    <phoneticPr fontId="10"/>
  </si>
  <si>
    <t>女</t>
    <rPh sb="0" eb="1">
      <t>オンナ</t>
    </rPh>
    <phoneticPr fontId="10"/>
  </si>
  <si>
    <t>氏名</t>
    <rPh sb="0" eb="2">
      <t>シメイ</t>
    </rPh>
    <phoneticPr fontId="10"/>
  </si>
  <si>
    <t>お客様名(年齢)</t>
    <rPh sb="5" eb="7">
      <t>ネンレイ</t>
    </rPh>
    <phoneticPr fontId="4"/>
  </si>
  <si>
    <t>会員番号</t>
    <rPh sb="0" eb="2">
      <t>カイイン</t>
    </rPh>
    <rPh sb="2" eb="4">
      <t>バンゴウ</t>
    </rPh>
    <phoneticPr fontId="4"/>
  </si>
  <si>
    <t>氏名</t>
  </si>
  <si>
    <t>氏名</t>
    <rPh sb="0" eb="2">
      <t>シメイ</t>
    </rPh>
    <phoneticPr fontId="4"/>
  </si>
  <si>
    <t>性別</t>
    <rPh sb="0" eb="2">
      <t>セイベツ</t>
    </rPh>
    <phoneticPr fontId="4"/>
  </si>
  <si>
    <t>安倍　一郎</t>
    <rPh sb="0" eb="2">
      <t>アベ</t>
    </rPh>
    <rPh sb="3" eb="5">
      <t>イチロウ</t>
    </rPh>
    <phoneticPr fontId="4"/>
  </si>
  <si>
    <t>飯田　雅恵</t>
    <rPh sb="0" eb="2">
      <t>イイダ</t>
    </rPh>
    <rPh sb="3" eb="5">
      <t>マサエ</t>
    </rPh>
    <phoneticPr fontId="4"/>
  </si>
  <si>
    <t>石川　秀喜</t>
    <rPh sb="0" eb="2">
      <t>イシカワ</t>
    </rPh>
    <rPh sb="3" eb="5">
      <t>ヒデキ</t>
    </rPh>
    <phoneticPr fontId="4"/>
  </si>
  <si>
    <t>大谷　吉次</t>
    <rPh sb="0" eb="2">
      <t>オオタニ</t>
    </rPh>
    <rPh sb="3" eb="5">
      <t>ヨシツグ</t>
    </rPh>
    <phoneticPr fontId="4"/>
  </si>
  <si>
    <t>後藤　浩樹</t>
    <rPh sb="0" eb="2">
      <t>ゴトウ</t>
    </rPh>
    <rPh sb="3" eb="5">
      <t>ヒロキ</t>
    </rPh>
    <phoneticPr fontId="4"/>
  </si>
  <si>
    <t>斉藤　めぐみ</t>
    <rPh sb="0" eb="2">
      <t>サイトウ</t>
    </rPh>
    <phoneticPr fontId="4"/>
  </si>
  <si>
    <t>柴田　暁</t>
    <rPh sb="0" eb="2">
      <t>シバタ</t>
    </rPh>
    <rPh sb="3" eb="4">
      <t>アカツキ</t>
    </rPh>
    <phoneticPr fontId="4"/>
  </si>
  <si>
    <t>辻　義男</t>
    <rPh sb="0" eb="1">
      <t>ツジ</t>
    </rPh>
    <rPh sb="2" eb="4">
      <t>ヨシオ</t>
    </rPh>
    <phoneticPr fontId="4"/>
  </si>
  <si>
    <t>福田　愛</t>
    <rPh sb="0" eb="2">
      <t>フクダ</t>
    </rPh>
    <rPh sb="3" eb="4">
      <t>アイ</t>
    </rPh>
    <phoneticPr fontId="4"/>
  </si>
  <si>
    <t>村田　瞳</t>
    <rPh sb="0" eb="2">
      <t>ムラタ</t>
    </rPh>
    <rPh sb="3" eb="4">
      <t>ヒトミ</t>
    </rPh>
    <phoneticPr fontId="4"/>
  </si>
  <si>
    <t>男</t>
    <rPh sb="0" eb="1">
      <t>オトコ</t>
    </rPh>
    <phoneticPr fontId="4"/>
  </si>
  <si>
    <t>女</t>
    <rPh sb="0" eb="1">
      <t>オンナ</t>
    </rPh>
    <phoneticPr fontId="4"/>
  </si>
  <si>
    <t>名前</t>
    <rPh sb="0" eb="2">
      <t>ナマエ</t>
    </rPh>
    <phoneticPr fontId="4"/>
  </si>
  <si>
    <t>安倍</t>
    <rPh sb="0" eb="2">
      <t>アベ</t>
    </rPh>
    <phoneticPr fontId="4"/>
  </si>
  <si>
    <t>飯田</t>
    <rPh sb="0" eb="2">
      <t>イイダ</t>
    </rPh>
    <phoneticPr fontId="4"/>
  </si>
  <si>
    <t>石川</t>
    <rPh sb="0" eb="2">
      <t>イシカワ</t>
    </rPh>
    <phoneticPr fontId="4"/>
  </si>
  <si>
    <t>大谷</t>
    <rPh sb="0" eb="2">
      <t>オオタニ</t>
    </rPh>
    <phoneticPr fontId="4"/>
  </si>
  <si>
    <t>後藤</t>
    <rPh sb="0" eb="2">
      <t>ゴトウ</t>
    </rPh>
    <phoneticPr fontId="4"/>
  </si>
  <si>
    <t>安倍　俊之</t>
    <rPh sb="0" eb="2">
      <t>アベ</t>
    </rPh>
    <rPh sb="3" eb="5">
      <t>トシユキ</t>
    </rPh>
    <phoneticPr fontId="4"/>
  </si>
  <si>
    <t>飯田　正志</t>
    <rPh sb="0" eb="2">
      <t>イイダ</t>
    </rPh>
    <rPh sb="3" eb="5">
      <t>マサシ</t>
    </rPh>
    <phoneticPr fontId="4"/>
  </si>
  <si>
    <t>石川　孝則</t>
    <rPh sb="0" eb="2">
      <t>イシカワ</t>
    </rPh>
    <rPh sb="3" eb="5">
      <t>タカノリ</t>
    </rPh>
    <phoneticPr fontId="4"/>
  </si>
  <si>
    <t>石黒　智子</t>
    <rPh sb="0" eb="2">
      <t>イシグロ</t>
    </rPh>
    <rPh sb="3" eb="5">
      <t>トモコ</t>
    </rPh>
    <phoneticPr fontId="4"/>
  </si>
  <si>
    <t>大谷　博之</t>
    <rPh sb="0" eb="2">
      <t>オオタニ</t>
    </rPh>
    <rPh sb="3" eb="5">
      <t>ヒロユキ</t>
    </rPh>
    <phoneticPr fontId="4"/>
  </si>
  <si>
    <t>小川　裕子</t>
    <rPh sb="0" eb="2">
      <t>オガワ</t>
    </rPh>
    <rPh sb="3" eb="5">
      <t>ユウコ</t>
    </rPh>
    <phoneticPr fontId="4"/>
  </si>
  <si>
    <t>後藤　信明</t>
    <rPh sb="0" eb="2">
      <t>ゴトウ</t>
    </rPh>
    <rPh sb="3" eb="5">
      <t>ノブアキ</t>
    </rPh>
    <phoneticPr fontId="4"/>
  </si>
  <si>
    <t>紺野　毅</t>
    <rPh sb="0" eb="2">
      <t>コンノ</t>
    </rPh>
    <rPh sb="3" eb="4">
      <t>タケシ</t>
    </rPh>
    <phoneticPr fontId="4"/>
  </si>
  <si>
    <t>柴田　明日香</t>
    <rPh sb="0" eb="2">
      <t>シバタ</t>
    </rPh>
    <rPh sb="3" eb="6">
      <t>アスカ</t>
    </rPh>
    <phoneticPr fontId="4"/>
  </si>
  <si>
    <t>高橋　義信</t>
    <rPh sb="0" eb="2">
      <t>タカハシ</t>
    </rPh>
    <rPh sb="3" eb="5">
      <t>ヨシノブ</t>
    </rPh>
    <phoneticPr fontId="4"/>
  </si>
  <si>
    <t>辻　雅恵</t>
    <rPh sb="0" eb="1">
      <t>ツジ</t>
    </rPh>
    <rPh sb="2" eb="4">
      <t>マサエ</t>
    </rPh>
    <phoneticPr fontId="4"/>
  </si>
  <si>
    <t>中澤　彰</t>
    <rPh sb="0" eb="2">
      <t>ナカザワ</t>
    </rPh>
    <rPh sb="3" eb="4">
      <t>アキラ</t>
    </rPh>
    <phoneticPr fontId="4"/>
  </si>
  <si>
    <t>新垣　麻美</t>
    <rPh sb="0" eb="2">
      <t>アラガキ</t>
    </rPh>
    <rPh sb="3" eb="5">
      <t>アサミ</t>
    </rPh>
    <phoneticPr fontId="4"/>
  </si>
  <si>
    <t>福田　なつみ</t>
    <rPh sb="0" eb="2">
      <t>フクダ</t>
    </rPh>
    <phoneticPr fontId="4"/>
  </si>
  <si>
    <t>村田　義文</t>
    <rPh sb="0" eb="2">
      <t>ムラタ</t>
    </rPh>
    <rPh sb="3" eb="5">
      <t>ヨシフミ</t>
    </rPh>
    <phoneticPr fontId="4"/>
  </si>
  <si>
    <t>受講クラス</t>
    <rPh sb="0" eb="2">
      <t>ジュコウ</t>
    </rPh>
    <phoneticPr fontId="4"/>
  </si>
  <si>
    <t>会場</t>
    <rPh sb="0" eb="2">
      <t>カイジョウ</t>
    </rPh>
    <phoneticPr fontId="4"/>
  </si>
  <si>
    <t>京都第一</t>
    <rPh sb="0" eb="2">
      <t>キョウト</t>
    </rPh>
    <rPh sb="2" eb="4">
      <t>ダイイチ</t>
    </rPh>
    <phoneticPr fontId="4"/>
  </si>
  <si>
    <t>京都第二</t>
    <rPh sb="0" eb="2">
      <t>キョウト</t>
    </rPh>
    <rPh sb="2" eb="4">
      <t>ダイニ</t>
    </rPh>
    <phoneticPr fontId="4"/>
  </si>
  <si>
    <t>大阪第一</t>
    <rPh sb="0" eb="2">
      <t>オオサカ</t>
    </rPh>
    <rPh sb="2" eb="4">
      <t>ダイイチ</t>
    </rPh>
    <phoneticPr fontId="4"/>
  </si>
  <si>
    <t>大阪第二</t>
    <rPh sb="0" eb="2">
      <t>オオサカ</t>
    </rPh>
    <rPh sb="2" eb="4">
      <t>ダイニ</t>
    </rPh>
    <phoneticPr fontId="4"/>
  </si>
  <si>
    <t>神戸</t>
    <rPh sb="0" eb="2">
      <t>コウベ</t>
    </rPh>
    <phoneticPr fontId="4"/>
  </si>
  <si>
    <t>奈良</t>
    <rPh sb="0" eb="2">
      <t>ナラ</t>
    </rPh>
    <phoneticPr fontId="4"/>
  </si>
  <si>
    <t>得点</t>
    <rPh sb="0" eb="2">
      <t>トクテン</t>
    </rPh>
    <phoneticPr fontId="4"/>
  </si>
  <si>
    <t>コース</t>
    <phoneticPr fontId="4"/>
  </si>
  <si>
    <t>郵便番号</t>
  </si>
  <si>
    <t>住所</t>
  </si>
  <si>
    <t>電話番号</t>
  </si>
  <si>
    <t>誕生日</t>
  </si>
  <si>
    <t>東京都港区台場1-5-×</t>
  </si>
  <si>
    <t>03-1111-2222</t>
  </si>
  <si>
    <t>03-1111-2223</t>
  </si>
  <si>
    <t>東京都千代田区外神田8-9-×</t>
  </si>
  <si>
    <t>03-2222-3333</t>
  </si>
  <si>
    <t>03-2223-3334</t>
  </si>
  <si>
    <t>045-111-2223</t>
  </si>
  <si>
    <t>045-999-8885</t>
  </si>
  <si>
    <t>東京都港区海岸1-1×</t>
  </si>
  <si>
    <t>03-4444-5555</t>
  </si>
  <si>
    <t>横浜市西区みなとみらい2-3-×</t>
  </si>
  <si>
    <t>045-555-3333</t>
  </si>
  <si>
    <t>045-555-3334</t>
  </si>
  <si>
    <t>東京都新宿区西新宿10-5-××</t>
  </si>
  <si>
    <t>03-5555-6666</t>
  </si>
  <si>
    <t>ご住所</t>
  </si>
  <si>
    <t>〒61ｘ-00ｘｘ</t>
  </si>
  <si>
    <t>TEL</t>
  </si>
  <si>
    <t>Tel</t>
  </si>
  <si>
    <t>FAX</t>
  </si>
  <si>
    <t>Fax</t>
  </si>
  <si>
    <t>合計金額</t>
  </si>
  <si>
    <t>No.</t>
  </si>
  <si>
    <t>ご注文商品</t>
  </si>
  <si>
    <t>数量</t>
  </si>
  <si>
    <t>単価</t>
  </si>
  <si>
    <t>割引</t>
  </si>
  <si>
    <t>金額</t>
  </si>
  <si>
    <t>小計</t>
  </si>
  <si>
    <t>配送代金</t>
  </si>
  <si>
    <t>消費税</t>
  </si>
  <si>
    <t>合計</t>
  </si>
  <si>
    <t>No</t>
    <phoneticPr fontId="4"/>
  </si>
  <si>
    <t>FAX</t>
    <phoneticPr fontId="4"/>
  </si>
  <si>
    <t>横浜市中区山下町6-4-×</t>
    <rPh sb="0" eb="3">
      <t>ヨコハマシ</t>
    </rPh>
    <rPh sb="3" eb="5">
      <t>ナカク</t>
    </rPh>
    <rPh sb="5" eb="8">
      <t>ヤマシタチョウ</t>
    </rPh>
    <phoneticPr fontId="4"/>
  </si>
  <si>
    <t>045-111-2222</t>
    <phoneticPr fontId="4"/>
  </si>
  <si>
    <t>横浜市金沢区朝比奈町1-2×</t>
    <rPh sb="0" eb="3">
      <t>ヨコハマシ</t>
    </rPh>
    <rPh sb="3" eb="6">
      <t>カナザワク</t>
    </rPh>
    <rPh sb="6" eb="9">
      <t>アサヒナ</t>
    </rPh>
    <rPh sb="9" eb="10">
      <t>チョウ</t>
    </rPh>
    <phoneticPr fontId="4"/>
  </si>
  <si>
    <t>045-999-8888</t>
    <phoneticPr fontId="4"/>
  </si>
  <si>
    <t>藤沢市川名3-5-×</t>
    <rPh sb="0" eb="3">
      <t>フジサワシ</t>
    </rPh>
    <rPh sb="3" eb="5">
      <t>カワナ</t>
    </rPh>
    <phoneticPr fontId="4"/>
  </si>
  <si>
    <t>0466-33-4444</t>
    <phoneticPr fontId="4"/>
  </si>
  <si>
    <t>なし</t>
    <phoneticPr fontId="4"/>
  </si>
  <si>
    <t>横浜市港北区篠原東1-8-×</t>
    <rPh sb="0" eb="3">
      <t>ヨコハマシ</t>
    </rPh>
    <rPh sb="3" eb="6">
      <t>コウホクク</t>
    </rPh>
    <rPh sb="6" eb="8">
      <t>シノハラ</t>
    </rPh>
    <rPh sb="8" eb="9">
      <t>ヒガシ</t>
    </rPh>
    <phoneticPr fontId="4"/>
  </si>
  <si>
    <t>045-222-1111</t>
    <phoneticPr fontId="4"/>
  </si>
  <si>
    <t>横浜市旭区若葉台5-1-×</t>
    <rPh sb="0" eb="3">
      <t>ヨコハマシ</t>
    </rPh>
    <rPh sb="3" eb="5">
      <t>アサヒク</t>
    </rPh>
    <rPh sb="5" eb="8">
      <t>ワカバダイ</t>
    </rPh>
    <phoneticPr fontId="4"/>
  </si>
  <si>
    <t>078-444-1111</t>
    <phoneticPr fontId="4"/>
  </si>
  <si>
    <t>領収書</t>
    <rPh sb="0" eb="3">
      <t>リョウシュウショ</t>
    </rPh>
    <phoneticPr fontId="4"/>
  </si>
  <si>
    <t>補習</t>
    <rPh sb="0" eb="2">
      <t>ホシュウ</t>
    </rPh>
    <phoneticPr fontId="4"/>
  </si>
  <si>
    <t>基本</t>
    <rPh sb="0" eb="2">
      <t>キホン</t>
    </rPh>
    <phoneticPr fontId="4"/>
  </si>
  <si>
    <t>応用</t>
    <rPh sb="0" eb="2">
      <t>オウヨウ</t>
    </rPh>
    <phoneticPr fontId="4"/>
  </si>
  <si>
    <t>発展</t>
    <rPh sb="0" eb="2">
      <t>ハッテン</t>
    </rPh>
    <phoneticPr fontId="4"/>
  </si>
  <si>
    <t>cf. DGET()</t>
    <phoneticPr fontId="4"/>
  </si>
  <si>
    <t>一階</t>
    <rPh sb="0" eb="2">
      <t>イッカイ</t>
    </rPh>
    <phoneticPr fontId="12"/>
  </si>
  <si>
    <t>二階</t>
    <rPh sb="0" eb="2">
      <t>ニカイ</t>
    </rPh>
    <phoneticPr fontId="12"/>
  </si>
  <si>
    <t>部屋名</t>
    <rPh sb="0" eb="2">
      <t>ヘヤ</t>
    </rPh>
    <rPh sb="2" eb="3">
      <t>メイ</t>
    </rPh>
    <phoneticPr fontId="12"/>
  </si>
  <si>
    <t>DK</t>
    <phoneticPr fontId="12"/>
  </si>
  <si>
    <t>畳</t>
    <rPh sb="0" eb="1">
      <t>タタミ</t>
    </rPh>
    <phoneticPr fontId="12"/>
  </si>
  <si>
    <t>中京間</t>
    <phoneticPr fontId="12"/>
  </si>
  <si>
    <t>団地</t>
    <rPh sb="0" eb="2">
      <t>ダンチ</t>
    </rPh>
    <phoneticPr fontId="12"/>
  </si>
  <si>
    <t>江戸間</t>
    <rPh sb="0" eb="3">
      <t>エドマ</t>
    </rPh>
    <phoneticPr fontId="12"/>
  </si>
  <si>
    <t>京間</t>
    <rPh sb="0" eb="2">
      <t>キョウマ</t>
    </rPh>
    <phoneticPr fontId="12"/>
  </si>
  <si>
    <t>リビング</t>
    <phoneticPr fontId="11"/>
  </si>
  <si>
    <t>広さ(m2)</t>
    <rPh sb="0" eb="1">
      <t>ヒロ</t>
    </rPh>
    <phoneticPr fontId="12"/>
  </si>
  <si>
    <t>縦</t>
    <rPh sb="0" eb="1">
      <t>タテ</t>
    </rPh>
    <phoneticPr fontId="11"/>
  </si>
  <si>
    <t>横</t>
    <rPh sb="0" eb="1">
      <t>ヨコ</t>
    </rPh>
    <phoneticPr fontId="11"/>
  </si>
  <si>
    <t>和室</t>
    <rPh sb="0" eb="2">
      <t>ワシツ</t>
    </rPh>
    <phoneticPr fontId="12"/>
  </si>
  <si>
    <t>主寝室</t>
    <rPh sb="0" eb="3">
      <t>シュシンシツ</t>
    </rPh>
    <phoneticPr fontId="12"/>
  </si>
  <si>
    <t>子ども部屋1　</t>
    <rPh sb="0" eb="1">
      <t>コ</t>
    </rPh>
    <rPh sb="3" eb="5">
      <t>ベヤ</t>
    </rPh>
    <phoneticPr fontId="12"/>
  </si>
  <si>
    <t>子ども部屋2</t>
    <rPh sb="0" eb="1">
      <t>コ</t>
    </rPh>
    <rPh sb="3" eb="5">
      <t>ベヤ</t>
    </rPh>
    <phoneticPr fontId="11"/>
  </si>
  <si>
    <t>規格</t>
    <rPh sb="0" eb="2">
      <t>キカク</t>
    </rPh>
    <phoneticPr fontId="11"/>
  </si>
  <si>
    <t>広さ</t>
    <rPh sb="0" eb="1">
      <t>ヒロ</t>
    </rPh>
    <phoneticPr fontId="11"/>
  </si>
  <si>
    <t>規格表</t>
    <rPh sb="0" eb="2">
      <t>キカク</t>
    </rPh>
    <rPh sb="2" eb="3">
      <t>ヒョウ</t>
    </rPh>
    <phoneticPr fontId="11"/>
  </si>
  <si>
    <t>一畳あたり</t>
    <rPh sb="0" eb="2">
      <t>イチジョウ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</si>
</sst>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quot;〒&quot;###\-####"/>
    <numFmt numFmtId="177" formatCode="0_ "/>
  </numFmts>
  <fonts count="13">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1"/>
      <color indexed="9"/>
      <name val="ＭＳ Ｐゴシック"/>
      <family val="3"/>
      <charset val="128"/>
    </font>
    <font>
      <sz val="18"/>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6"/>
      <name val="ＭＳ Ｐゴシック"/>
      <family val="2"/>
      <charset val="128"/>
      <scheme val="minor"/>
    </font>
  </fonts>
  <fills count="9">
    <fill>
      <patternFill patternType="none"/>
    </fill>
    <fill>
      <patternFill patternType="gray125"/>
    </fill>
    <fill>
      <patternFill patternType="solid">
        <fgColor indexed="44"/>
        <bgColor indexed="64"/>
      </patternFill>
    </fill>
    <fill>
      <patternFill patternType="solid">
        <fgColor indexed="18"/>
        <bgColor indexed="24"/>
      </patternFill>
    </fill>
    <fill>
      <patternFill patternType="solid">
        <fgColor indexed="22"/>
        <bgColor indexed="64"/>
      </patternFill>
    </fill>
    <fill>
      <patternFill patternType="solid">
        <fgColor indexed="4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3" fillId="0" borderId="0" applyFont="0" applyFill="0" applyBorder="0" applyAlignment="0" applyProtection="0"/>
    <xf numFmtId="0" fontId="3" fillId="0" borderId="0"/>
    <xf numFmtId="0" fontId="9" fillId="0" borderId="0"/>
    <xf numFmtId="0" fontId="2" fillId="0" borderId="0">
      <alignment vertical="center"/>
    </xf>
    <xf numFmtId="38" fontId="2" fillId="0" borderId="0" applyFont="0" applyFill="0" applyBorder="0" applyAlignment="0" applyProtection="0">
      <alignment vertical="center"/>
    </xf>
  </cellStyleXfs>
  <cellXfs count="149">
    <xf numFmtId="0" fontId="0" fillId="0" borderId="0" xfId="0"/>
    <xf numFmtId="0" fontId="0" fillId="0" borderId="1" xfId="0" applyBorder="1"/>
    <xf numFmtId="0" fontId="0" fillId="2" borderId="1" xfId="0" applyFill="1" applyBorder="1"/>
    <xf numFmtId="0" fontId="0" fillId="0" borderId="1" xfId="0" applyFill="1" applyBorder="1"/>
    <xf numFmtId="0" fontId="0" fillId="0" borderId="1" xfId="0" applyBorder="1" applyAlignment="1">
      <alignment horizontal="center"/>
    </xf>
    <xf numFmtId="0" fontId="0" fillId="0" borderId="1" xfId="0" applyFill="1" applyBorder="1" applyAlignment="1">
      <alignment horizontal="center"/>
    </xf>
    <xf numFmtId="0" fontId="0" fillId="0" borderId="0" xfId="0"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4" xfId="0" applyFont="1" applyFill="1" applyBorder="1" applyAlignment="1"/>
    <xf numFmtId="176" fontId="3" fillId="0" borderId="1" xfId="0" applyNumberFormat="1" applyFont="1" applyFill="1" applyBorder="1" applyAlignment="1">
      <alignment horizontal="left"/>
    </xf>
    <xf numFmtId="0" fontId="3" fillId="0" borderId="1" xfId="0" applyFont="1" applyFill="1" applyBorder="1" applyAlignment="1"/>
    <xf numFmtId="14" fontId="3" fillId="0" borderId="1" xfId="0" applyNumberFormat="1" applyFont="1" applyFill="1" applyBorder="1" applyAlignment="1"/>
    <xf numFmtId="0" fontId="3" fillId="0" borderId="0" xfId="0" applyFont="1" applyFill="1" applyBorder="1" applyAlignment="1"/>
    <xf numFmtId="176" fontId="3" fillId="0" borderId="0" xfId="0" applyNumberFormat="1" applyFont="1" applyFill="1" applyBorder="1" applyAlignment="1">
      <alignment horizontal="left"/>
    </xf>
    <xf numFmtId="14" fontId="3" fillId="0" borderId="0" xfId="0" applyNumberFormat="1" applyFont="1" applyFill="1" applyBorder="1" applyAlignment="1"/>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0" fillId="2" borderId="2" xfId="0" applyFill="1" applyBorder="1" applyAlignment="1">
      <alignmen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vertical="center"/>
    </xf>
    <xf numFmtId="0" fontId="0" fillId="0" borderId="1" xfId="0" applyBorder="1" applyAlignment="1">
      <alignment horizontal="left" vertical="center" indent="1"/>
    </xf>
    <xf numFmtId="5" fontId="0" fillId="0" borderId="1" xfId="0" applyNumberFormat="1" applyBorder="1" applyAlignment="1">
      <alignment vertical="center"/>
    </xf>
    <xf numFmtId="5" fontId="0" fillId="0" borderId="7" xfId="0" applyNumberFormat="1" applyBorder="1" applyAlignment="1">
      <alignment horizontal="right" vertical="center"/>
    </xf>
    <xf numFmtId="5" fontId="0" fillId="0" borderId="0" xfId="0" applyNumberFormat="1"/>
    <xf numFmtId="0" fontId="0" fillId="2" borderId="8" xfId="0" applyFill="1" applyBorder="1" applyAlignment="1">
      <alignment vertical="center"/>
    </xf>
    <xf numFmtId="5" fontId="0" fillId="0" borderId="9" xfId="0" applyNumberFormat="1" applyBorder="1" applyAlignment="1">
      <alignment vertical="center"/>
    </xf>
    <xf numFmtId="5" fontId="0" fillId="0" borderId="10" xfId="0" applyNumberFormat="1" applyBorder="1" applyAlignment="1">
      <alignment horizontal="right" vertical="center"/>
    </xf>
    <xf numFmtId="0" fontId="0" fillId="2" borderId="11" xfId="0" applyFill="1" applyBorder="1" applyAlignment="1">
      <alignment vertical="center"/>
    </xf>
    <xf numFmtId="5" fontId="0" fillId="0" borderId="12" xfId="0" applyNumberFormat="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5" fontId="0" fillId="0" borderId="15" xfId="0" applyNumberFormat="1" applyBorder="1" applyAlignment="1">
      <alignment horizontal="right" vertical="center"/>
    </xf>
    <xf numFmtId="0" fontId="0" fillId="4" borderId="1" xfId="0" applyFill="1" applyBorder="1"/>
    <xf numFmtId="5" fontId="0" fillId="0" borderId="0" xfId="0" applyNumberFormat="1" applyBorder="1"/>
    <xf numFmtId="0" fontId="0" fillId="5" borderId="16" xfId="0" applyFill="1" applyBorder="1" applyAlignment="1">
      <alignment horizontal="center" vertical="center"/>
    </xf>
    <xf numFmtId="0" fontId="0" fillId="5" borderId="1" xfId="0" applyFill="1" applyBorder="1" applyAlignment="1">
      <alignment vertical="center"/>
    </xf>
    <xf numFmtId="0" fontId="0" fillId="5" borderId="17" xfId="0" applyFill="1" applyBorder="1" applyAlignment="1">
      <alignment horizontal="center" vertical="center"/>
    </xf>
    <xf numFmtId="0" fontId="0" fillId="5" borderId="9" xfId="0" applyFill="1" applyBorder="1" applyAlignment="1">
      <alignment vertical="center"/>
    </xf>
    <xf numFmtId="0" fontId="0" fillId="0" borderId="22" xfId="0" applyBorder="1"/>
    <xf numFmtId="0" fontId="0" fillId="4" borderId="23" xfId="0" applyFill="1" applyBorder="1"/>
    <xf numFmtId="9" fontId="3" fillId="0" borderId="1" xfId="1" applyFont="1" applyBorder="1" applyAlignment="1">
      <alignment horizontal="right" vertical="center"/>
    </xf>
    <xf numFmtId="9" fontId="3" fillId="0" borderId="24" xfId="1" applyFont="1" applyBorder="1" applyAlignment="1">
      <alignment horizontal="right" vertical="center"/>
    </xf>
    <xf numFmtId="0" fontId="3" fillId="2" borderId="2" xfId="2" applyFont="1" applyFill="1" applyBorder="1" applyAlignment="1">
      <alignment horizontal="center"/>
    </xf>
    <xf numFmtId="0" fontId="3" fillId="2" borderId="3" xfId="2" applyFont="1" applyFill="1" applyBorder="1" applyAlignment="1">
      <alignment horizontal="center"/>
    </xf>
    <xf numFmtId="0" fontId="3" fillId="0" borderId="0" xfId="2" applyFont="1"/>
    <xf numFmtId="0" fontId="3" fillId="0" borderId="4" xfId="2" applyFont="1" applyBorder="1"/>
    <xf numFmtId="0" fontId="3" fillId="0" borderId="1" xfId="2" applyFont="1" applyBorder="1"/>
    <xf numFmtId="177" fontId="3" fillId="0" borderId="1" xfId="2" applyNumberFormat="1" applyFont="1" applyBorder="1"/>
    <xf numFmtId="177" fontId="3" fillId="5" borderId="1" xfId="2" applyNumberFormat="1" applyFont="1" applyFill="1" applyBorder="1"/>
    <xf numFmtId="0" fontId="3" fillId="0" borderId="25" xfId="2" applyFont="1" applyBorder="1"/>
    <xf numFmtId="0" fontId="3" fillId="0" borderId="24" xfId="2" applyFont="1" applyBorder="1"/>
    <xf numFmtId="177" fontId="3" fillId="0" borderId="24" xfId="2" applyNumberFormat="1" applyFont="1" applyBorder="1"/>
    <xf numFmtId="0" fontId="3" fillId="0" borderId="14" xfId="2" applyFont="1" applyBorder="1"/>
    <xf numFmtId="0" fontId="3" fillId="0" borderId="26" xfId="2" applyFont="1" applyBorder="1"/>
    <xf numFmtId="177" fontId="3" fillId="0" borderId="26" xfId="2" applyNumberFormat="1" applyFont="1" applyBorder="1"/>
    <xf numFmtId="0" fontId="3" fillId="0" borderId="0" xfId="2" applyFont="1" applyFill="1" applyBorder="1"/>
    <xf numFmtId="177" fontId="3" fillId="0" borderId="0" xfId="2" applyNumberFormat="1" applyFont="1" applyFill="1" applyBorder="1"/>
    <xf numFmtId="0" fontId="3" fillId="0" borderId="0" xfId="2" applyFont="1" applyAlignment="1">
      <alignment vertical="top"/>
    </xf>
    <xf numFmtId="0" fontId="3" fillId="2" borderId="1" xfId="2" applyFont="1" applyFill="1" applyBorder="1"/>
    <xf numFmtId="0" fontId="3" fillId="0" borderId="0" xfId="2" applyFont="1" applyBorder="1"/>
    <xf numFmtId="177" fontId="3" fillId="5" borderId="24" xfId="2" applyNumberFormat="1" applyFont="1" applyFill="1" applyBorder="1"/>
    <xf numFmtId="177" fontId="3" fillId="5" borderId="27" xfId="2" applyNumberFormat="1" applyFont="1" applyFill="1" applyBorder="1"/>
    <xf numFmtId="0" fontId="9" fillId="0" borderId="0" xfId="3"/>
    <xf numFmtId="0" fontId="3" fillId="0" borderId="28" xfId="2" applyFont="1" applyBorder="1"/>
    <xf numFmtId="0" fontId="3" fillId="0" borderId="29" xfId="2" applyFont="1" applyBorder="1"/>
    <xf numFmtId="0" fontId="3" fillId="0" borderId="30" xfId="2" applyFont="1" applyBorder="1"/>
    <xf numFmtId="0" fontId="3" fillId="0" borderId="0" xfId="0" applyFont="1"/>
    <xf numFmtId="0" fontId="0" fillId="0" borderId="1" xfId="0" quotePrefix="1" applyBorder="1"/>
    <xf numFmtId="0" fontId="3" fillId="0" borderId="9" xfId="3" quotePrefix="1" applyFont="1" applyBorder="1" applyAlignment="1">
      <alignment horizontal="left"/>
    </xf>
    <xf numFmtId="0" fontId="3" fillId="0" borderId="34" xfId="3" applyFont="1" applyBorder="1"/>
    <xf numFmtId="0" fontId="3" fillId="0" borderId="8" xfId="3" applyFont="1" applyBorder="1"/>
    <xf numFmtId="0" fontId="3" fillId="2" borderId="2" xfId="3" applyFont="1" applyFill="1" applyBorder="1"/>
    <xf numFmtId="0" fontId="3" fillId="2" borderId="3" xfId="3" applyFont="1" applyFill="1" applyBorder="1"/>
    <xf numFmtId="0" fontId="3" fillId="2" borderId="6" xfId="3" applyFont="1" applyFill="1" applyBorder="1"/>
    <xf numFmtId="0" fontId="3" fillId="2" borderId="24" xfId="3" applyFont="1" applyFill="1" applyBorder="1" applyAlignment="1">
      <alignment horizontal="center" wrapText="1"/>
    </xf>
    <xf numFmtId="0" fontId="3" fillId="2" borderId="24" xfId="3" applyFont="1" applyFill="1" applyBorder="1" applyAlignment="1">
      <alignment horizontal="center"/>
    </xf>
    <xf numFmtId="0" fontId="3" fillId="2" borderId="33" xfId="3" applyFont="1" applyFill="1" applyBorder="1" applyAlignment="1">
      <alignment horizontal="center"/>
    </xf>
    <xf numFmtId="0" fontId="3" fillId="2" borderId="31" xfId="3" applyFont="1" applyFill="1" applyBorder="1" applyAlignment="1">
      <alignment horizontal="center" wrapText="1"/>
    </xf>
    <xf numFmtId="0" fontId="3" fillId="2" borderId="24" xfId="3" applyFont="1" applyFill="1" applyBorder="1"/>
    <xf numFmtId="0" fontId="3" fillId="2" borderId="29" xfId="3" applyFont="1" applyFill="1" applyBorder="1"/>
    <xf numFmtId="0" fontId="3" fillId="2" borderId="32" xfId="3" applyFont="1" applyFill="1" applyBorder="1"/>
    <xf numFmtId="0" fontId="3" fillId="0" borderId="29" xfId="3" applyFont="1" applyBorder="1"/>
    <xf numFmtId="0" fontId="3" fillId="2" borderId="1" xfId="3" applyFont="1" applyFill="1" applyBorder="1"/>
    <xf numFmtId="0" fontId="3" fillId="2" borderId="16" xfId="3" applyFont="1" applyFill="1" applyBorder="1"/>
    <xf numFmtId="0" fontId="3" fillId="0" borderId="1" xfId="3" applyFont="1" applyBorder="1"/>
    <xf numFmtId="0" fontId="3" fillId="0" borderId="19" xfId="0" applyFont="1" applyBorder="1" applyAlignment="1">
      <alignment horizontal="left" vertical="center"/>
    </xf>
    <xf numFmtId="0" fontId="2" fillId="0" borderId="1" xfId="4" applyBorder="1">
      <alignment vertical="center"/>
    </xf>
    <xf numFmtId="0" fontId="2" fillId="0" borderId="0" xfId="4">
      <alignment vertical="center"/>
    </xf>
    <xf numFmtId="38" fontId="0" fillId="0" borderId="1" xfId="5" applyFont="1" applyBorder="1">
      <alignment vertical="center"/>
    </xf>
    <xf numFmtId="38" fontId="2" fillId="0" borderId="1" xfId="4" applyNumberFormat="1" applyBorder="1">
      <alignment vertical="center"/>
    </xf>
    <xf numFmtId="40" fontId="0" fillId="0" borderId="1" xfId="5" applyNumberFormat="1" applyFont="1" applyBorder="1">
      <alignment vertical="center"/>
    </xf>
    <xf numFmtId="40" fontId="2" fillId="0" borderId="1" xfId="4" applyNumberFormat="1" applyBorder="1">
      <alignment vertical="center"/>
    </xf>
    <xf numFmtId="38" fontId="0" fillId="0" borderId="0" xfId="5" applyFont="1">
      <alignment vertical="center"/>
    </xf>
    <xf numFmtId="40" fontId="0" fillId="0" borderId="0" xfId="5" applyNumberFormat="1" applyFont="1">
      <alignment vertical="center"/>
    </xf>
    <xf numFmtId="0" fontId="2" fillId="0" borderId="0" xfId="4" applyBorder="1" applyAlignment="1">
      <alignment vertical="center"/>
    </xf>
    <xf numFmtId="0" fontId="2" fillId="6" borderId="1" xfId="4" applyFill="1" applyBorder="1">
      <alignment vertical="center"/>
    </xf>
    <xf numFmtId="0" fontId="2" fillId="6" borderId="1" xfId="4" applyFill="1" applyBorder="1" applyAlignment="1">
      <alignment horizontal="center" vertical="center"/>
    </xf>
    <xf numFmtId="0" fontId="2" fillId="6" borderId="1" xfId="4" applyFill="1" applyBorder="1" applyAlignment="1">
      <alignment vertical="center"/>
    </xf>
    <xf numFmtId="0" fontId="2" fillId="7" borderId="1" xfId="4" applyFill="1" applyBorder="1">
      <alignment vertical="center"/>
    </xf>
    <xf numFmtId="0" fontId="2" fillId="8" borderId="1" xfId="4" applyFill="1" applyBorder="1">
      <alignment vertical="center"/>
    </xf>
    <xf numFmtId="0" fontId="0" fillId="0" borderId="18" xfId="0" applyBorder="1" applyAlignment="1">
      <alignment horizontal="left" vertical="center"/>
    </xf>
    <xf numFmtId="0" fontId="2" fillId="0" borderId="1" xfId="4" applyBorder="1" applyAlignment="1">
      <alignment horizontal="center" vertical="center"/>
    </xf>
    <xf numFmtId="0" fontId="3" fillId="0" borderId="0" xfId="2" applyFont="1" applyAlignment="1">
      <alignment horizontal="left" wrapText="1"/>
    </xf>
    <xf numFmtId="0" fontId="3" fillId="0" borderId="0" xfId="2" applyFont="1" applyAlignment="1">
      <alignment horizontal="left" vertical="top" wrapText="1"/>
    </xf>
    <xf numFmtId="0" fontId="0" fillId="0" borderId="54" xfId="0" applyBorder="1" applyAlignment="1">
      <alignment horizontal="left" vertical="center" indent="1"/>
    </xf>
    <xf numFmtId="0" fontId="0" fillId="0" borderId="49" xfId="0" applyBorder="1" applyAlignment="1">
      <alignment horizontal="left" vertical="center" indent="1"/>
    </xf>
    <xf numFmtId="0" fontId="0" fillId="0" borderId="16" xfId="0" applyBorder="1" applyAlignment="1">
      <alignment horizontal="left" vertical="center" indent="1"/>
    </xf>
    <xf numFmtId="0" fontId="0" fillId="0" borderId="55" xfId="0" applyBorder="1" applyAlignment="1">
      <alignment horizontal="left" vertical="center" indent="1"/>
    </xf>
    <xf numFmtId="0" fontId="0" fillId="0" borderId="56" xfId="0" applyBorder="1" applyAlignment="1">
      <alignment horizontal="left" vertical="center" indent="1"/>
    </xf>
    <xf numFmtId="0" fontId="0" fillId="0" borderId="17" xfId="0" applyBorder="1" applyAlignment="1">
      <alignment horizontal="left" vertical="center" indent="1"/>
    </xf>
    <xf numFmtId="0" fontId="0" fillId="0" borderId="1" xfId="0" applyBorder="1" applyAlignment="1">
      <alignment horizontal="left" vertical="center" indent="1"/>
    </xf>
    <xf numFmtId="0" fontId="0" fillId="2" borderId="3" xfId="0" applyFill="1" applyBorder="1" applyAlignment="1">
      <alignment horizontal="center" vertical="center"/>
    </xf>
    <xf numFmtId="58" fontId="0" fillId="0" borderId="22" xfId="0" applyNumberFormat="1" applyFill="1" applyBorder="1" applyAlignment="1">
      <alignment horizontal="center" vertical="center"/>
    </xf>
    <xf numFmtId="0" fontId="8" fillId="0" borderId="0" xfId="0" applyFont="1" applyAlignment="1">
      <alignment horizontal="distributed"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0" fillId="2" borderId="32" xfId="0" applyFill="1" applyBorder="1" applyAlignment="1">
      <alignment horizontal="left" vertical="center"/>
    </xf>
    <xf numFmtId="0" fontId="0" fillId="2" borderId="40" xfId="0" applyFill="1" applyBorder="1" applyAlignment="1">
      <alignment horizontal="left" vertical="center"/>
    </xf>
    <xf numFmtId="0" fontId="0" fillId="2" borderId="20" xfId="0" applyFill="1" applyBorder="1" applyAlignment="1">
      <alignment horizontal="left" vertical="center"/>
    </xf>
    <xf numFmtId="0" fontId="0" fillId="2" borderId="5" xfId="0" applyFill="1" applyBorder="1" applyAlignment="1">
      <alignment horizontal="left" vertical="center"/>
    </xf>
    <xf numFmtId="0" fontId="0" fillId="5" borderId="57" xfId="0" applyFill="1" applyBorder="1" applyAlignment="1">
      <alignment horizontal="center" vertical="center"/>
    </xf>
    <xf numFmtId="0" fontId="0" fillId="5" borderId="2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176" fontId="0" fillId="0" borderId="46" xfId="0" applyNumberFormat="1" applyBorder="1" applyAlignment="1">
      <alignment horizontal="left" vertical="center"/>
    </xf>
    <xf numFmtId="176" fontId="0" fillId="0" borderId="47" xfId="0" applyNumberFormat="1" applyBorder="1" applyAlignment="1">
      <alignment horizontal="left" vertical="center"/>
    </xf>
    <xf numFmtId="0" fontId="0" fillId="0" borderId="22" xfId="0" applyBorder="1" applyAlignment="1">
      <alignment horizontal="left" vertical="center"/>
    </xf>
    <xf numFmtId="5" fontId="0" fillId="0" borderId="22" xfId="0" applyNumberFormat="1" applyBorder="1" applyAlignment="1">
      <alignment horizontal="center"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0" fontId="0" fillId="2" borderId="16" xfId="0" applyFill="1" applyBorder="1" applyAlignment="1">
      <alignment horizontal="left" vertical="center"/>
    </xf>
    <xf numFmtId="0" fontId="0" fillId="0" borderId="54" xfId="0" applyBorder="1" applyAlignment="1">
      <alignment horizontal="left" vertical="center"/>
    </xf>
    <xf numFmtId="0" fontId="0" fillId="0" borderId="50" xfId="0" applyBorder="1" applyAlignment="1">
      <alignment horizontal="left" vertical="center"/>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0" fillId="0" borderId="55" xfId="0" applyBorder="1" applyAlignment="1">
      <alignment horizontal="left" vertical="center"/>
    </xf>
    <xf numFmtId="0" fontId="0" fillId="0" borderId="58" xfId="0" applyBorder="1" applyAlignment="1">
      <alignment horizontal="left" vertical="center"/>
    </xf>
    <xf numFmtId="0" fontId="1" fillId="0" borderId="0" xfId="4" applyFont="1">
      <alignment vertical="center"/>
    </xf>
  </cellXfs>
  <cellStyles count="6">
    <cellStyle name="パーセント" xfId="1" builtinId="5"/>
    <cellStyle name="桁区切り 2" xfId="5"/>
    <cellStyle name="標準" xfId="0" builtinId="0"/>
    <cellStyle name="標準 2" xfId="4"/>
    <cellStyle name="標準_復習問題" xfId="2"/>
    <cellStyle name="標準_並列表Vlookup"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19</xdr:row>
      <xdr:rowOff>129267</xdr:rowOff>
    </xdr:from>
    <xdr:to>
      <xdr:col>4</xdr:col>
      <xdr:colOff>429078</xdr:colOff>
      <xdr:row>25</xdr:row>
      <xdr:rowOff>168275</xdr:rowOff>
    </xdr:to>
    <xdr:sp macro="" textlink="">
      <xdr:nvSpPr>
        <xdr:cNvPr id="1025" name="Text Box 1"/>
        <xdr:cNvSpPr txBox="1">
          <a:spLocks noChangeArrowheads="1"/>
        </xdr:cNvSpPr>
      </xdr:nvSpPr>
      <xdr:spPr bwMode="auto">
        <a:xfrm>
          <a:off x="95250" y="3231696"/>
          <a:ext cx="3921578" cy="107315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VLOOKUP(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列番号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（テーブル）の左端列から検索して、その値が存在する行のうち、左から</a:t>
          </a:r>
          <a:r>
            <a:rPr lang="ja-JP" altLang="en-US" sz="1100" b="1" i="0" u="none" strike="noStrike" baseline="0">
              <a:solidFill>
                <a:srgbClr val="DD0806"/>
              </a:solidFill>
              <a:latin typeface="ＭＳ Ｐゴシック"/>
              <a:ea typeface="ＭＳ Ｐゴシック"/>
            </a:rPr>
            <a:t>列番号</a:t>
          </a:r>
          <a:r>
            <a:rPr lang="ja-JP" altLang="en-US" sz="1100" b="0" i="0" u="none" strike="noStrike" baseline="0">
              <a:solidFill>
                <a:srgbClr val="000000"/>
              </a:solidFill>
              <a:latin typeface="ＭＳ Ｐゴシック"/>
              <a:ea typeface="ＭＳ Ｐゴシック"/>
            </a:rPr>
            <a:t>目の列に入力されているデータを取り出します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142875</xdr:rowOff>
    </xdr:from>
    <xdr:to>
      <xdr:col>9</xdr:col>
      <xdr:colOff>228600</xdr:colOff>
      <xdr:row>11</xdr:row>
      <xdr:rowOff>9525</xdr:rowOff>
    </xdr:to>
    <xdr:sp macro="" textlink="">
      <xdr:nvSpPr>
        <xdr:cNvPr id="2049" name="Text Box 1"/>
        <xdr:cNvSpPr txBox="1">
          <a:spLocks noChangeArrowheads="1"/>
        </xdr:cNvSpPr>
      </xdr:nvSpPr>
      <xdr:spPr bwMode="auto">
        <a:xfrm>
          <a:off x="590550" y="828675"/>
          <a:ext cx="4257675" cy="1066800"/>
        </a:xfrm>
        <a:prstGeom prst="rect">
          <a:avLst/>
        </a:prstGeom>
        <a:solidFill>
          <a:srgbClr val="FFCC99"/>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 HLOOKUP(</a:t>
          </a:r>
          <a:r>
            <a:rPr lang="ja-JP" altLang="en-US" sz="1400" b="1" i="0" u="none" strike="noStrike" baseline="0">
              <a:solidFill>
                <a:srgbClr val="006411"/>
              </a:solidFill>
              <a:latin typeface="ＭＳ Ｐゴシック"/>
              <a:ea typeface="ＭＳ Ｐゴシック"/>
            </a:rPr>
            <a:t>検索値</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0000D4"/>
              </a:solidFill>
              <a:latin typeface="ＭＳ Ｐゴシック"/>
              <a:ea typeface="ＭＳ Ｐゴシック"/>
            </a:rPr>
            <a:t>範囲</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行番号</a:t>
          </a:r>
          <a:r>
            <a:rPr lang="ja-JP" altLang="en-US" sz="1400" b="1" i="0" u="none" strike="noStrike" baseline="0">
              <a:solidFill>
                <a:srgbClr val="000000"/>
              </a:solidFill>
              <a:latin typeface="ＭＳ Ｐゴシック"/>
              <a:ea typeface="ＭＳ Ｐゴシック"/>
            </a:rPr>
            <a:t>、</a:t>
          </a:r>
          <a:r>
            <a:rPr lang="ja-JP" altLang="en-US" sz="1400" b="1" i="0" u="none" strike="noStrike" baseline="0">
              <a:solidFill>
                <a:srgbClr val="FF9900"/>
              </a:solidFill>
              <a:latin typeface="ＭＳ Ｐゴシック"/>
              <a:ea typeface="ＭＳ Ｐゴシック"/>
            </a:rPr>
            <a:t>検索の型</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1" i="0" u="none" strike="noStrike" baseline="0">
              <a:solidFill>
                <a:srgbClr val="006411"/>
              </a:solidFill>
              <a:latin typeface="ＭＳ Ｐゴシック"/>
              <a:ea typeface="ＭＳ Ｐゴシック"/>
            </a:rPr>
            <a:t>検索値</a:t>
          </a:r>
          <a:r>
            <a:rPr lang="ja-JP" altLang="en-US" sz="1100" b="0" i="0" u="none" strike="noStrike" baseline="0">
              <a:solidFill>
                <a:srgbClr val="000000"/>
              </a:solidFill>
              <a:latin typeface="ＭＳ Ｐゴシック"/>
              <a:ea typeface="ＭＳ Ｐゴシック"/>
            </a:rPr>
            <a:t>を</a:t>
          </a:r>
          <a:r>
            <a:rPr lang="ja-JP" altLang="en-US" sz="1100" b="1" i="0" u="none" strike="noStrike" baseline="0">
              <a:solidFill>
                <a:srgbClr val="0000D4"/>
              </a:solidFill>
              <a:latin typeface="ＭＳ Ｐゴシック"/>
              <a:ea typeface="ＭＳ Ｐゴシック"/>
            </a:rPr>
            <a:t>範囲</a:t>
          </a:r>
          <a:r>
            <a:rPr lang="ja-JP" altLang="en-US" sz="1100" b="0" i="0" u="none" strike="noStrike" baseline="0">
              <a:solidFill>
                <a:srgbClr val="000000"/>
              </a:solidFill>
              <a:latin typeface="ＭＳ Ｐゴシック"/>
              <a:ea typeface="ＭＳ Ｐゴシック"/>
            </a:rPr>
            <a:t>（テーブル）の上から検索して、その値が存在する列のうち、上から</a:t>
          </a:r>
          <a:r>
            <a:rPr lang="ja-JP" altLang="en-US" sz="1100" b="1" i="0" u="none" strike="noStrike" baseline="0">
              <a:solidFill>
                <a:srgbClr val="DD0806"/>
              </a:solidFill>
              <a:latin typeface="ＭＳ Ｐゴシック"/>
              <a:ea typeface="ＭＳ Ｐゴシック"/>
            </a:rPr>
            <a:t>行番号</a:t>
          </a:r>
          <a:r>
            <a:rPr lang="ja-JP" altLang="en-US" sz="1100" b="0" i="0" u="none" strike="noStrike" baseline="0">
              <a:solidFill>
                <a:srgbClr val="000000"/>
              </a:solidFill>
              <a:latin typeface="ＭＳ Ｐゴシック"/>
              <a:ea typeface="ＭＳ Ｐゴシック"/>
            </a:rPr>
            <a:t>目の行に入力されているデータを取り出します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xdr:colOff>
      <xdr:row>9</xdr:row>
      <xdr:rowOff>66675</xdr:rowOff>
    </xdr:from>
    <xdr:to>
      <xdr:col>10</xdr:col>
      <xdr:colOff>533400</xdr:colOff>
      <xdr:row>17</xdr:row>
      <xdr:rowOff>9525</xdr:rowOff>
    </xdr:to>
    <xdr:sp macro="" textlink="">
      <xdr:nvSpPr>
        <xdr:cNvPr id="2" name="テキスト ボックス 1"/>
        <xdr:cNvSpPr txBox="1"/>
      </xdr:nvSpPr>
      <xdr:spPr>
        <a:xfrm>
          <a:off x="3952875" y="1609725"/>
          <a:ext cx="4152900" cy="1314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ある一戸建て住宅の部屋ごとの広さを畳の枚数で計りたい。</a:t>
          </a:r>
          <a:endParaRPr kumimoji="1" lang="en-US" altLang="ja-JP" sz="1100"/>
        </a:p>
        <a:p>
          <a:r>
            <a:rPr kumimoji="1" lang="ja-JP" altLang="en-US" sz="1100"/>
            <a:t>しかし畳の広さは規格によって異なっている。</a:t>
          </a:r>
          <a:endParaRPr kumimoji="1" lang="en-US" altLang="ja-JP" sz="1100"/>
        </a:p>
        <a:p>
          <a:r>
            <a:rPr kumimoji="1" lang="ja-JP" altLang="en-US" sz="1100"/>
            <a:t>規格表より、指定した規格に基づいた部屋の広さを表示できるように表を完成させよ。</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285750</xdr:colOff>
      <xdr:row>14</xdr:row>
      <xdr:rowOff>76201</xdr:rowOff>
    </xdr:from>
    <xdr:to>
      <xdr:col>4</xdr:col>
      <xdr:colOff>714374</xdr:colOff>
      <xdr:row>19</xdr:row>
      <xdr:rowOff>1</xdr:rowOff>
    </xdr:to>
    <xdr:sp macro="" textlink="">
      <xdr:nvSpPr>
        <xdr:cNvPr id="6145" name="Text Box 1"/>
        <xdr:cNvSpPr txBox="1">
          <a:spLocks noChangeArrowheads="1"/>
        </xdr:cNvSpPr>
      </xdr:nvSpPr>
      <xdr:spPr bwMode="auto">
        <a:xfrm>
          <a:off x="1000125" y="2686051"/>
          <a:ext cx="3381374" cy="781050"/>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「学生番号」欄に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までの値が入力されれば氏名と性別が自動的に入力されるように数式を設定せよ。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304800</xdr:colOff>
      <xdr:row>1</xdr:row>
      <xdr:rowOff>95250</xdr:rowOff>
    </xdr:from>
    <xdr:to>
      <xdr:col>13</xdr:col>
      <xdr:colOff>514350</xdr:colOff>
      <xdr:row>3</xdr:row>
      <xdr:rowOff>247650</xdr:rowOff>
    </xdr:to>
    <xdr:sp macro="" textlink="">
      <xdr:nvSpPr>
        <xdr:cNvPr id="3074" name="AutoShape 2"/>
        <xdr:cNvSpPr>
          <a:spLocks noChangeArrowheads="1"/>
        </xdr:cNvSpPr>
      </xdr:nvSpPr>
      <xdr:spPr bwMode="auto">
        <a:xfrm>
          <a:off x="6953250" y="266700"/>
          <a:ext cx="1876425" cy="514350"/>
        </a:xfrm>
        <a:prstGeom prst="wedgeRoundRectCallout">
          <a:avLst>
            <a:gd name="adj1" fmla="val -65074"/>
            <a:gd name="adj2" fmla="val -4814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シートを開いた日の日付が自動的に入るようにする</a:t>
          </a:r>
        </a:p>
      </xdr:txBody>
    </xdr:sp>
    <xdr:clientData/>
  </xdr:twoCellAnchor>
  <xdr:twoCellAnchor>
    <xdr:from>
      <xdr:col>6</xdr:col>
      <xdr:colOff>419100</xdr:colOff>
      <xdr:row>5</xdr:row>
      <xdr:rowOff>76200</xdr:rowOff>
    </xdr:from>
    <xdr:to>
      <xdr:col>9</xdr:col>
      <xdr:colOff>457200</xdr:colOff>
      <xdr:row>9</xdr:row>
      <xdr:rowOff>66675</xdr:rowOff>
    </xdr:to>
    <xdr:sp macro="" textlink="">
      <xdr:nvSpPr>
        <xdr:cNvPr id="3075" name="AutoShape 3"/>
        <xdr:cNvSpPr>
          <a:spLocks noChangeArrowheads="1"/>
        </xdr:cNvSpPr>
      </xdr:nvSpPr>
      <xdr:spPr bwMode="auto">
        <a:xfrm>
          <a:off x="4076700" y="1104900"/>
          <a:ext cx="2152650" cy="781050"/>
        </a:xfrm>
        <a:prstGeom prst="wedgeRoundRectCallout">
          <a:avLst>
            <a:gd name="adj1" fmla="val -70796"/>
            <a:gd name="adj2" fmla="val -1341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以下の項目が自動的に入力されるようにする。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428625</xdr:colOff>
      <xdr:row>9</xdr:row>
      <xdr:rowOff>457200</xdr:rowOff>
    </xdr:from>
    <xdr:to>
      <xdr:col>10</xdr:col>
      <xdr:colOff>123825</xdr:colOff>
      <xdr:row>14</xdr:row>
      <xdr:rowOff>66675</xdr:rowOff>
    </xdr:to>
    <xdr:sp macro="" textlink="">
      <xdr:nvSpPr>
        <xdr:cNvPr id="3076" name="AutoShape 4"/>
        <xdr:cNvSpPr>
          <a:spLocks noChangeArrowheads="1"/>
        </xdr:cNvSpPr>
      </xdr:nvSpPr>
      <xdr:spPr bwMode="auto">
        <a:xfrm>
          <a:off x="4619625" y="2276475"/>
          <a:ext cx="2152650" cy="781050"/>
        </a:xfrm>
        <a:prstGeom prst="wedgeRoundRectCallout">
          <a:avLst>
            <a:gd name="adj1" fmla="val -96903"/>
            <a:gd name="adj2" fmla="val 69514"/>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コードを入力すれば</a:t>
          </a:r>
        </a:p>
        <a:p>
          <a:pPr algn="l" rtl="0">
            <a:defRPr sz="1000"/>
          </a:pPr>
          <a:r>
            <a:rPr lang="ja-JP" altLang="en-US" sz="1100" b="0" i="0" u="none" strike="noStrike" baseline="0">
              <a:solidFill>
                <a:srgbClr val="000000"/>
              </a:solidFill>
              <a:latin typeface="ＭＳ Ｐゴシック"/>
              <a:ea typeface="ＭＳ Ｐゴシック"/>
            </a:rPr>
            <a:t>商品名・単価が自動的に入力されるようにする。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571500</xdr:colOff>
      <xdr:row>21</xdr:row>
      <xdr:rowOff>9525</xdr:rowOff>
    </xdr:from>
    <xdr:to>
      <xdr:col>13</xdr:col>
      <xdr:colOff>161925</xdr:colOff>
      <xdr:row>25</xdr:row>
      <xdr:rowOff>104775</xdr:rowOff>
    </xdr:to>
    <xdr:sp macro="" textlink="">
      <xdr:nvSpPr>
        <xdr:cNvPr id="3077" name="AutoShape 5"/>
        <xdr:cNvSpPr>
          <a:spLocks noChangeArrowheads="1"/>
        </xdr:cNvSpPr>
      </xdr:nvSpPr>
      <xdr:spPr bwMode="auto">
        <a:xfrm>
          <a:off x="6343650" y="4219575"/>
          <a:ext cx="2133600" cy="781050"/>
        </a:xfrm>
        <a:prstGeom prst="wedgeRoundRectCallout">
          <a:avLst>
            <a:gd name="adj1" fmla="val -157523"/>
            <a:gd name="adj2" fmla="val 24389"/>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数量が決まれば割引率が計算されるようにする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8</xdr:row>
      <xdr:rowOff>0</xdr:rowOff>
    </xdr:from>
    <xdr:to>
      <xdr:col>7</xdr:col>
      <xdr:colOff>200025</xdr:colOff>
      <xdr:row>13</xdr:row>
      <xdr:rowOff>114300</xdr:rowOff>
    </xdr:to>
    <xdr:sp macro="" textlink="">
      <xdr:nvSpPr>
        <xdr:cNvPr id="4097" name="Text Box 1"/>
        <xdr:cNvSpPr txBox="1">
          <a:spLocks noChangeArrowheads="1"/>
        </xdr:cNvSpPr>
      </xdr:nvSpPr>
      <xdr:spPr bwMode="auto">
        <a:xfrm>
          <a:off x="4381500" y="1371600"/>
          <a:ext cx="2552700" cy="971550"/>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同じ商品</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引き</a:t>
          </a:r>
        </a:p>
        <a:p>
          <a:pPr algn="l" rtl="0">
            <a:defRPr sz="1000"/>
          </a:pP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個以上の注文だと</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引き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workbookViewId="0">
      <selection activeCell="L19" sqref="L19"/>
    </sheetView>
  </sheetViews>
  <sheetFormatPr defaultColWidth="8.875" defaultRowHeight="13.5"/>
  <cols>
    <col min="1" max="1" width="8.875" customWidth="1"/>
    <col min="2" max="2" width="31.5" customWidth="1"/>
  </cols>
  <sheetData>
    <row r="1" spans="1:3">
      <c r="A1" s="2" t="s">
        <v>72</v>
      </c>
      <c r="B1" s="2" t="s">
        <v>74</v>
      </c>
      <c r="C1" s="2" t="s">
        <v>75</v>
      </c>
    </row>
    <row r="2" spans="1:3">
      <c r="A2" s="1">
        <v>30001</v>
      </c>
      <c r="B2" s="1" t="s">
        <v>76</v>
      </c>
      <c r="C2" s="1" t="s">
        <v>86</v>
      </c>
    </row>
    <row r="3" spans="1:3">
      <c r="A3" s="1">
        <v>30002</v>
      </c>
      <c r="B3" s="1" t="s">
        <v>77</v>
      </c>
      <c r="C3" s="1" t="s">
        <v>87</v>
      </c>
    </row>
    <row r="4" spans="1:3">
      <c r="A4" s="1">
        <v>30003</v>
      </c>
      <c r="B4" s="1" t="s">
        <v>78</v>
      </c>
      <c r="C4" s="1" t="s">
        <v>86</v>
      </c>
    </row>
    <row r="5" spans="1:3">
      <c r="A5" s="1">
        <v>30004</v>
      </c>
      <c r="B5" s="1" t="s">
        <v>79</v>
      </c>
      <c r="C5" s="1" t="s">
        <v>86</v>
      </c>
    </row>
    <row r="6" spans="1:3">
      <c r="A6" s="1">
        <v>30005</v>
      </c>
      <c r="B6" s="1" t="s">
        <v>80</v>
      </c>
      <c r="C6" s="1" t="s">
        <v>86</v>
      </c>
    </row>
    <row r="7" spans="1:3">
      <c r="A7" s="1">
        <v>30006</v>
      </c>
      <c r="B7" s="1" t="s">
        <v>81</v>
      </c>
      <c r="C7" s="1" t="s">
        <v>87</v>
      </c>
    </row>
    <row r="8" spans="1:3">
      <c r="A8" s="1">
        <v>30007</v>
      </c>
      <c r="B8" s="1" t="s">
        <v>82</v>
      </c>
      <c r="C8" s="1" t="s">
        <v>86</v>
      </c>
    </row>
    <row r="9" spans="1:3">
      <c r="A9" s="1">
        <v>30008</v>
      </c>
      <c r="B9" s="1" t="s">
        <v>83</v>
      </c>
      <c r="C9" s="1" t="s">
        <v>86</v>
      </c>
    </row>
    <row r="10" spans="1:3">
      <c r="A10" s="1">
        <v>30009</v>
      </c>
      <c r="B10" s="1" t="s">
        <v>84</v>
      </c>
      <c r="C10" s="1" t="s">
        <v>87</v>
      </c>
    </row>
    <row r="11" spans="1:3">
      <c r="A11" s="1">
        <v>30010</v>
      </c>
      <c r="B11" s="1" t="s">
        <v>85</v>
      </c>
      <c r="C11" s="1" t="s">
        <v>87</v>
      </c>
    </row>
    <row r="12" spans="1:3">
      <c r="A12" s="70"/>
    </row>
    <row r="14" spans="1:3">
      <c r="A14" s="2" t="s">
        <v>72</v>
      </c>
      <c r="B14" s="2" t="s">
        <v>74</v>
      </c>
      <c r="C14" s="2" t="s">
        <v>75</v>
      </c>
    </row>
    <row r="15" spans="1:3">
      <c r="A15" s="1"/>
      <c r="B15" s="71"/>
      <c r="C15" s="71"/>
    </row>
    <row r="17" spans="1:3">
      <c r="A17" t="s">
        <v>173</v>
      </c>
    </row>
    <row r="18" spans="1:3">
      <c r="A18" s="2" t="s">
        <v>72</v>
      </c>
      <c r="B18" s="2" t="s">
        <v>74</v>
      </c>
      <c r="C18" s="2" t="s">
        <v>75</v>
      </c>
    </row>
    <row r="19" spans="1:3">
      <c r="A19" s="1"/>
      <c r="B19" s="71"/>
      <c r="C19" s="1"/>
    </row>
  </sheetData>
  <phoneticPr fontId="4"/>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1"/>
  <sheetViews>
    <sheetView workbookViewId="0"/>
  </sheetViews>
  <sheetFormatPr defaultColWidth="8.875" defaultRowHeight="13.5"/>
  <cols>
    <col min="1" max="1" width="8.125" customWidth="1"/>
    <col min="2" max="2" width="30.625" bestFit="1" customWidth="1"/>
    <col min="3" max="5" width="8.875" customWidth="1"/>
    <col min="6" max="6" width="14.125" customWidth="1"/>
  </cols>
  <sheetData>
    <row r="1" spans="1:6">
      <c r="A1" s="36" t="s">
        <v>6</v>
      </c>
      <c r="B1" s="36" t="s">
        <v>7</v>
      </c>
      <c r="C1" s="36" t="s">
        <v>8</v>
      </c>
      <c r="E1" s="43" t="s">
        <v>29</v>
      </c>
      <c r="F1" s="43" t="s">
        <v>30</v>
      </c>
    </row>
    <row r="2" spans="1:6">
      <c r="A2" s="1" t="s">
        <v>9</v>
      </c>
      <c r="B2" s="24" t="s">
        <v>10</v>
      </c>
      <c r="C2" s="25">
        <v>3500</v>
      </c>
    </row>
    <row r="3" spans="1:6">
      <c r="A3" s="1" t="s">
        <v>11</v>
      </c>
      <c r="B3" s="24" t="s">
        <v>12</v>
      </c>
      <c r="C3" s="25">
        <v>3000</v>
      </c>
    </row>
    <row r="4" spans="1:6">
      <c r="A4" s="1" t="s">
        <v>13</v>
      </c>
      <c r="B4" s="24" t="s">
        <v>14</v>
      </c>
      <c r="C4" s="25">
        <v>2500</v>
      </c>
    </row>
    <row r="5" spans="1:6">
      <c r="A5" s="1" t="s">
        <v>15</v>
      </c>
      <c r="B5" s="24" t="s">
        <v>16</v>
      </c>
      <c r="C5" s="25">
        <v>1500</v>
      </c>
    </row>
    <row r="6" spans="1:6">
      <c r="A6" s="1" t="s">
        <v>17</v>
      </c>
      <c r="B6" s="24" t="s">
        <v>18</v>
      </c>
      <c r="C6" s="25">
        <v>2500</v>
      </c>
    </row>
    <row r="7" spans="1:6">
      <c r="A7" s="1" t="s">
        <v>19</v>
      </c>
      <c r="B7" s="24" t="s">
        <v>20</v>
      </c>
      <c r="C7" s="25">
        <v>1800</v>
      </c>
    </row>
    <row r="8" spans="1:6">
      <c r="A8" s="1" t="s">
        <v>21</v>
      </c>
      <c r="B8" s="24" t="s">
        <v>22</v>
      </c>
      <c r="C8" s="25">
        <v>1600</v>
      </c>
    </row>
    <row r="9" spans="1:6">
      <c r="A9" s="1" t="s">
        <v>23</v>
      </c>
      <c r="B9" s="24" t="s">
        <v>24</v>
      </c>
      <c r="C9" s="25">
        <v>650</v>
      </c>
    </row>
    <row r="10" spans="1:6">
      <c r="A10" s="1" t="s">
        <v>25</v>
      </c>
      <c r="B10" s="24" t="s">
        <v>26</v>
      </c>
      <c r="C10" s="25">
        <v>1000</v>
      </c>
    </row>
    <row r="11" spans="1:6">
      <c r="B11" s="6"/>
    </row>
  </sheetData>
  <phoneticPr fontId="4"/>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workbookViewId="0">
      <selection activeCell="C1" sqref="C1"/>
    </sheetView>
  </sheetViews>
  <sheetFormatPr defaultColWidth="8.875" defaultRowHeight="13.5"/>
  <cols>
    <col min="1" max="1" width="9.5" customWidth="1"/>
    <col min="2" max="6" width="5.875" customWidth="1"/>
    <col min="7" max="7" width="5.75" customWidth="1"/>
  </cols>
  <sheetData>
    <row r="1" spans="1:9">
      <c r="A1" s="2" t="s">
        <v>72</v>
      </c>
      <c r="B1" s="1">
        <v>30001</v>
      </c>
      <c r="C1" s="1">
        <v>30002</v>
      </c>
      <c r="D1" s="1">
        <v>30003</v>
      </c>
      <c r="E1" s="1">
        <v>30004</v>
      </c>
      <c r="F1" s="1">
        <v>30005</v>
      </c>
      <c r="H1" s="2" t="s">
        <v>72</v>
      </c>
      <c r="I1" s="1"/>
    </row>
    <row r="2" spans="1:9">
      <c r="A2" s="2" t="s">
        <v>88</v>
      </c>
      <c r="B2" s="1" t="s">
        <v>89</v>
      </c>
      <c r="C2" s="1" t="s">
        <v>90</v>
      </c>
      <c r="D2" s="1" t="s">
        <v>91</v>
      </c>
      <c r="E2" s="1" t="s">
        <v>92</v>
      </c>
      <c r="F2" s="1" t="s">
        <v>93</v>
      </c>
      <c r="H2" s="2" t="s">
        <v>74</v>
      </c>
      <c r="I2" s="1"/>
    </row>
    <row r="3" spans="1:9">
      <c r="A3" s="2" t="s">
        <v>75</v>
      </c>
      <c r="B3" s="1" t="s">
        <v>86</v>
      </c>
      <c r="C3" s="1" t="s">
        <v>87</v>
      </c>
      <c r="D3" s="1" t="s">
        <v>86</v>
      </c>
      <c r="E3" s="1" t="s">
        <v>86</v>
      </c>
      <c r="F3" s="1" t="s">
        <v>86</v>
      </c>
      <c r="H3" s="2" t="s">
        <v>75</v>
      </c>
      <c r="I3" s="1"/>
    </row>
  </sheetData>
  <phoneticPr fontId="4"/>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9" sqref="A9"/>
    </sheetView>
  </sheetViews>
  <sheetFormatPr defaultRowHeight="13.5"/>
  <cols>
    <col min="1" max="1" width="9.75" style="91" customWidth="1"/>
    <col min="2" max="2" width="9.5" style="91" customWidth="1"/>
    <col min="3" max="3" width="10.125" style="91" customWidth="1"/>
    <col min="4" max="4" width="10.25" style="91" customWidth="1"/>
    <col min="5" max="8" width="10.25" style="91" bestFit="1" customWidth="1"/>
    <col min="9" max="9" width="9.75" style="91" customWidth="1"/>
    <col min="10" max="16384" width="9" style="91"/>
  </cols>
  <sheetData>
    <row r="1" spans="1:9">
      <c r="A1" s="90"/>
      <c r="B1" s="105" t="s">
        <v>174</v>
      </c>
      <c r="C1" s="105"/>
      <c r="D1" s="105"/>
      <c r="E1" s="105" t="s">
        <v>175</v>
      </c>
      <c r="F1" s="105"/>
      <c r="G1" s="105"/>
      <c r="H1" s="98"/>
      <c r="I1" s="98"/>
    </row>
    <row r="2" spans="1:9">
      <c r="A2" s="99" t="s">
        <v>176</v>
      </c>
      <c r="B2" s="100" t="s">
        <v>177</v>
      </c>
      <c r="C2" s="101" t="s">
        <v>183</v>
      </c>
      <c r="D2" s="100" t="s">
        <v>187</v>
      </c>
      <c r="E2" s="100" t="s">
        <v>188</v>
      </c>
      <c r="F2" s="100" t="s">
        <v>189</v>
      </c>
      <c r="G2" s="100" t="s">
        <v>190</v>
      </c>
    </row>
    <row r="3" spans="1:9">
      <c r="A3" s="103" t="s">
        <v>185</v>
      </c>
      <c r="B3" s="92">
        <f>800+5420</f>
        <v>6220</v>
      </c>
      <c r="C3" s="90">
        <v>4000</v>
      </c>
      <c r="D3" s="90">
        <v>3920</v>
      </c>
      <c r="E3" s="90">
        <f>2660+1000</f>
        <v>3660</v>
      </c>
      <c r="F3" s="90">
        <f>1860+800</f>
        <v>2660</v>
      </c>
      <c r="G3" s="90">
        <v>5420</v>
      </c>
    </row>
    <row r="4" spans="1:9">
      <c r="A4" s="103" t="s">
        <v>186</v>
      </c>
      <c r="B4" s="92">
        <v>2600</v>
      </c>
      <c r="C4" s="90">
        <v>4300</v>
      </c>
      <c r="D4" s="90">
        <f>3600+780</f>
        <v>4380</v>
      </c>
      <c r="E4" s="90">
        <v>4500</v>
      </c>
      <c r="F4" s="90">
        <v>4500</v>
      </c>
      <c r="G4" s="90">
        <v>2600</v>
      </c>
    </row>
    <row r="5" spans="1:9">
      <c r="A5" s="103" t="s">
        <v>184</v>
      </c>
      <c r="B5" s="92"/>
      <c r="C5" s="92"/>
      <c r="D5" s="93"/>
      <c r="E5" s="93"/>
      <c r="F5" s="93"/>
      <c r="G5" s="93"/>
    </row>
    <row r="6" spans="1:9">
      <c r="A6" s="103" t="s">
        <v>178</v>
      </c>
      <c r="B6" s="94"/>
      <c r="C6" s="95"/>
      <c r="D6" s="95"/>
      <c r="E6" s="95"/>
      <c r="F6" s="95"/>
      <c r="G6" s="95"/>
    </row>
    <row r="8" spans="1:9">
      <c r="A8" s="148" t="s">
        <v>194</v>
      </c>
    </row>
    <row r="9" spans="1:9">
      <c r="A9" s="99" t="s">
        <v>191</v>
      </c>
      <c r="B9" s="99"/>
    </row>
    <row r="10" spans="1:9">
      <c r="A10" s="103" t="s">
        <v>192</v>
      </c>
      <c r="B10" s="92"/>
    </row>
    <row r="11" spans="1:9">
      <c r="B11" s="96"/>
    </row>
    <row r="12" spans="1:9">
      <c r="B12" s="96"/>
    </row>
    <row r="13" spans="1:9">
      <c r="A13" s="91" t="s">
        <v>193</v>
      </c>
    </row>
    <row r="14" spans="1:9">
      <c r="A14" s="102" t="s">
        <v>180</v>
      </c>
      <c r="B14" s="102" t="s">
        <v>181</v>
      </c>
      <c r="C14" s="102" t="s">
        <v>179</v>
      </c>
      <c r="D14" s="102" t="s">
        <v>182</v>
      </c>
    </row>
    <row r="15" spans="1:9">
      <c r="A15" s="92">
        <f>1735*855</f>
        <v>1483425</v>
      </c>
      <c r="B15" s="92">
        <f>1757*879</f>
        <v>1544403</v>
      </c>
      <c r="C15" s="92">
        <f>1818*909</f>
        <v>1652562</v>
      </c>
      <c r="D15" s="92">
        <f>1909*959</f>
        <v>1830731</v>
      </c>
    </row>
    <row r="16" spans="1:9">
      <c r="C16" s="96"/>
    </row>
    <row r="17" spans="3:4">
      <c r="C17" s="96"/>
    </row>
    <row r="18" spans="3:4">
      <c r="C18" s="96"/>
      <c r="D18" s="96"/>
    </row>
    <row r="19" spans="3:4">
      <c r="C19" s="97"/>
      <c r="D19" s="97"/>
    </row>
  </sheetData>
  <mergeCells count="2">
    <mergeCell ref="B1:D1"/>
    <mergeCell ref="E1:G1"/>
  </mergeCells>
  <phoneticPr fontId="1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F6" sqref="F6"/>
    </sheetView>
  </sheetViews>
  <sheetFormatPr defaultColWidth="8.875" defaultRowHeight="13.5"/>
  <cols>
    <col min="1" max="1" width="9" bestFit="1" customWidth="1"/>
    <col min="2" max="2" width="11.25" customWidth="1"/>
    <col min="5" max="5" width="9.25" customWidth="1"/>
    <col min="6" max="6" width="9.125" customWidth="1"/>
  </cols>
  <sheetData>
    <row r="1" spans="1:7">
      <c r="A1" s="2" t="s">
        <v>72</v>
      </c>
      <c r="B1" s="2" t="s">
        <v>88</v>
      </c>
      <c r="C1" s="2" t="s">
        <v>109</v>
      </c>
      <c r="D1" s="2" t="s">
        <v>110</v>
      </c>
      <c r="F1" s="2" t="s">
        <v>109</v>
      </c>
      <c r="G1" s="2" t="s">
        <v>110</v>
      </c>
    </row>
    <row r="2" spans="1:7">
      <c r="A2" s="1">
        <v>1</v>
      </c>
      <c r="B2" s="3" t="s">
        <v>94</v>
      </c>
      <c r="C2" s="4">
        <v>10</v>
      </c>
      <c r="D2" s="1"/>
      <c r="F2" s="1">
        <v>10</v>
      </c>
      <c r="G2" s="1" t="s">
        <v>111</v>
      </c>
    </row>
    <row r="3" spans="1:7">
      <c r="A3" s="1">
        <v>2</v>
      </c>
      <c r="B3" s="3" t="s">
        <v>95</v>
      </c>
      <c r="C3" s="4">
        <v>60</v>
      </c>
      <c r="D3" s="1"/>
      <c r="F3" s="1">
        <v>20</v>
      </c>
      <c r="G3" s="1" t="s">
        <v>112</v>
      </c>
    </row>
    <row r="4" spans="1:7">
      <c r="A4" s="1">
        <v>3</v>
      </c>
      <c r="B4" s="3" t="s">
        <v>96</v>
      </c>
      <c r="C4" s="4">
        <v>60</v>
      </c>
      <c r="D4" s="1"/>
      <c r="F4" s="1">
        <v>30</v>
      </c>
      <c r="G4" s="1" t="s">
        <v>113</v>
      </c>
    </row>
    <row r="5" spans="1:7">
      <c r="A5" s="1">
        <v>4</v>
      </c>
      <c r="B5" s="3" t="s">
        <v>97</v>
      </c>
      <c r="C5" s="5">
        <v>40</v>
      </c>
      <c r="D5" s="1"/>
      <c r="F5" s="1">
        <v>40</v>
      </c>
      <c r="G5" s="1" t="s">
        <v>114</v>
      </c>
    </row>
    <row r="6" spans="1:7">
      <c r="A6" s="1">
        <v>5</v>
      </c>
      <c r="B6" s="3" t="s">
        <v>98</v>
      </c>
      <c r="C6" s="5">
        <v>50</v>
      </c>
      <c r="D6" s="1"/>
      <c r="F6" s="1">
        <v>50</v>
      </c>
      <c r="G6" s="1" t="s">
        <v>115</v>
      </c>
    </row>
    <row r="7" spans="1:7">
      <c r="A7" s="1">
        <v>6</v>
      </c>
      <c r="B7" s="3" t="s">
        <v>99</v>
      </c>
      <c r="C7" s="5">
        <v>60</v>
      </c>
      <c r="D7" s="1"/>
      <c r="F7" s="1">
        <v>60</v>
      </c>
      <c r="G7" s="1" t="s">
        <v>116</v>
      </c>
    </row>
    <row r="8" spans="1:7">
      <c r="A8" s="1">
        <v>7</v>
      </c>
      <c r="B8" s="3" t="s">
        <v>100</v>
      </c>
      <c r="C8" s="5">
        <v>10</v>
      </c>
      <c r="D8" s="1"/>
    </row>
    <row r="9" spans="1:7">
      <c r="A9" s="1">
        <v>8</v>
      </c>
      <c r="B9" s="3" t="s">
        <v>101</v>
      </c>
      <c r="C9" s="5">
        <v>20</v>
      </c>
      <c r="D9" s="1"/>
    </row>
    <row r="10" spans="1:7">
      <c r="A10" s="1">
        <v>9</v>
      </c>
      <c r="B10" s="3" t="s">
        <v>102</v>
      </c>
      <c r="C10" s="5">
        <v>30</v>
      </c>
      <c r="D10" s="1"/>
    </row>
    <row r="11" spans="1:7">
      <c r="A11" s="1">
        <v>10</v>
      </c>
      <c r="B11" s="3" t="s">
        <v>103</v>
      </c>
      <c r="C11" s="5">
        <v>30</v>
      </c>
      <c r="D11" s="1"/>
    </row>
    <row r="12" spans="1:7">
      <c r="A12" s="1">
        <v>11</v>
      </c>
      <c r="B12" s="3" t="s">
        <v>104</v>
      </c>
      <c r="C12" s="5">
        <v>40</v>
      </c>
      <c r="D12" s="1"/>
    </row>
    <row r="13" spans="1:7">
      <c r="A13" s="1">
        <v>12</v>
      </c>
      <c r="B13" s="3" t="s">
        <v>105</v>
      </c>
      <c r="C13" s="5">
        <v>40</v>
      </c>
      <c r="D13" s="1"/>
    </row>
    <row r="14" spans="1:7">
      <c r="A14" s="1">
        <v>13</v>
      </c>
      <c r="B14" s="3" t="s">
        <v>106</v>
      </c>
      <c r="C14" s="5">
        <v>50</v>
      </c>
      <c r="D14" s="1"/>
    </row>
    <row r="15" spans="1:7">
      <c r="A15" s="1">
        <v>14</v>
      </c>
      <c r="B15" s="3" t="s">
        <v>107</v>
      </c>
      <c r="C15" s="5">
        <v>50</v>
      </c>
      <c r="D15" s="1"/>
    </row>
    <row r="16" spans="1:7">
      <c r="A16" s="1">
        <v>15</v>
      </c>
      <c r="B16" s="3" t="s">
        <v>108</v>
      </c>
      <c r="C16" s="5">
        <v>10</v>
      </c>
      <c r="D16" s="1"/>
    </row>
  </sheetData>
  <phoneticPr fontId="4"/>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A11" sqref="A11"/>
    </sheetView>
  </sheetViews>
  <sheetFormatPr defaultColWidth="8.875" defaultRowHeight="13.5"/>
  <cols>
    <col min="1" max="1" width="8.375" customWidth="1"/>
    <col min="2" max="2" width="13.75" customWidth="1"/>
  </cols>
  <sheetData>
    <row r="1" spans="1:7">
      <c r="A1" s="2" t="s">
        <v>72</v>
      </c>
      <c r="B1" s="2" t="s">
        <v>88</v>
      </c>
      <c r="C1" s="2" t="s">
        <v>117</v>
      </c>
      <c r="D1" s="2" t="s">
        <v>118</v>
      </c>
      <c r="F1" s="2" t="s">
        <v>117</v>
      </c>
      <c r="G1" s="2" t="s">
        <v>118</v>
      </c>
    </row>
    <row r="2" spans="1:7">
      <c r="A2" s="1">
        <v>1</v>
      </c>
      <c r="B2" s="3" t="s">
        <v>94</v>
      </c>
      <c r="C2" s="4">
        <v>13</v>
      </c>
      <c r="D2" s="1"/>
      <c r="F2" s="1">
        <v>80</v>
      </c>
      <c r="G2" s="1" t="s">
        <v>172</v>
      </c>
    </row>
    <row r="3" spans="1:7">
      <c r="A3" s="1">
        <v>2</v>
      </c>
      <c r="B3" s="3" t="s">
        <v>95</v>
      </c>
      <c r="C3" s="4">
        <v>80</v>
      </c>
      <c r="D3" s="1"/>
      <c r="F3" s="1">
        <v>70</v>
      </c>
      <c r="G3" s="1" t="s">
        <v>171</v>
      </c>
    </row>
    <row r="4" spans="1:7">
      <c r="A4" s="1">
        <v>3</v>
      </c>
      <c r="B4" s="3" t="s">
        <v>96</v>
      </c>
      <c r="C4" s="4">
        <v>64</v>
      </c>
      <c r="D4" s="1"/>
      <c r="F4" s="1">
        <v>60</v>
      </c>
      <c r="G4" s="1" t="s">
        <v>170</v>
      </c>
    </row>
    <row r="5" spans="1:7">
      <c r="A5" s="1">
        <v>4</v>
      </c>
      <c r="B5" s="3" t="s">
        <v>97</v>
      </c>
      <c r="C5" s="5">
        <v>43</v>
      </c>
      <c r="D5" s="1"/>
      <c r="F5" s="1">
        <v>0</v>
      </c>
      <c r="G5" s="1" t="s">
        <v>169</v>
      </c>
    </row>
    <row r="6" spans="1:7">
      <c r="A6" s="1">
        <v>5</v>
      </c>
      <c r="B6" s="3" t="s">
        <v>98</v>
      </c>
      <c r="C6" s="5">
        <v>70</v>
      </c>
      <c r="D6" s="1"/>
      <c r="F6" s="70"/>
    </row>
    <row r="7" spans="1:7">
      <c r="A7" s="1">
        <v>6</v>
      </c>
      <c r="B7" s="3" t="s">
        <v>99</v>
      </c>
      <c r="C7" s="5">
        <v>60</v>
      </c>
      <c r="D7" s="1"/>
      <c r="F7" s="6"/>
      <c r="G7" s="6"/>
    </row>
    <row r="8" spans="1:7">
      <c r="A8" s="1">
        <v>7</v>
      </c>
      <c r="B8" s="3" t="s">
        <v>100</v>
      </c>
      <c r="C8" s="5">
        <v>55</v>
      </c>
      <c r="D8" s="1"/>
    </row>
    <row r="9" spans="1:7">
      <c r="A9" s="1">
        <v>8</v>
      </c>
      <c r="B9" s="3" t="s">
        <v>101</v>
      </c>
      <c r="C9" s="5">
        <v>48</v>
      </c>
      <c r="D9" s="1"/>
    </row>
    <row r="10" spans="1:7">
      <c r="A10" s="1">
        <v>9</v>
      </c>
      <c r="B10" s="3" t="s">
        <v>102</v>
      </c>
      <c r="C10" s="5">
        <v>90</v>
      </c>
      <c r="D10" s="1"/>
    </row>
    <row r="11" spans="1:7">
      <c r="A11" s="1">
        <v>10</v>
      </c>
      <c r="B11" s="3" t="s">
        <v>103</v>
      </c>
      <c r="C11" s="5">
        <v>77</v>
      </c>
      <c r="D11" s="1"/>
    </row>
    <row r="12" spans="1:7">
      <c r="A12" s="1">
        <v>11</v>
      </c>
      <c r="B12" s="3" t="s">
        <v>104</v>
      </c>
      <c r="C12" s="5">
        <v>43</v>
      </c>
      <c r="D12" s="1"/>
    </row>
    <row r="13" spans="1:7">
      <c r="A13" s="1">
        <v>12</v>
      </c>
      <c r="B13" s="3" t="s">
        <v>105</v>
      </c>
      <c r="C13" s="5">
        <v>56</v>
      </c>
      <c r="D13" s="1"/>
    </row>
    <row r="14" spans="1:7">
      <c r="A14" s="1">
        <v>13</v>
      </c>
      <c r="B14" s="3" t="s">
        <v>106</v>
      </c>
      <c r="C14" s="5">
        <v>73</v>
      </c>
      <c r="D14" s="1"/>
    </row>
    <row r="15" spans="1:7">
      <c r="A15" s="1">
        <v>14</v>
      </c>
      <c r="B15" s="3" t="s">
        <v>107</v>
      </c>
      <c r="C15" s="5">
        <v>54</v>
      </c>
      <c r="D15" s="1"/>
    </row>
    <row r="16" spans="1:7">
      <c r="A16" s="1">
        <v>15</v>
      </c>
      <c r="B16" s="3" t="s">
        <v>108</v>
      </c>
      <c r="C16" s="5">
        <v>66</v>
      </c>
      <c r="D16" s="1"/>
    </row>
  </sheetData>
  <sortState ref="F2:G5">
    <sortCondition descending="1" ref="F1"/>
  </sortState>
  <phoneticPr fontId="4"/>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B17" sqref="B17"/>
    </sheetView>
  </sheetViews>
  <sheetFormatPr defaultRowHeight="13.5"/>
  <cols>
    <col min="1" max="1" width="4.625" style="48" customWidth="1"/>
    <col min="2" max="2" width="11.375" style="48" customWidth="1"/>
    <col min="3" max="3" width="8.125" style="48" customWidth="1"/>
    <col min="4" max="12" width="7" style="48" customWidth="1"/>
    <col min="13" max="13" width="7.625" style="48" customWidth="1"/>
    <col min="14" max="16384" width="9" style="48"/>
  </cols>
  <sheetData>
    <row r="1" spans="1:13">
      <c r="A1" s="46" t="s">
        <v>155</v>
      </c>
      <c r="B1" s="47" t="s">
        <v>74</v>
      </c>
      <c r="C1" s="47" t="s">
        <v>31</v>
      </c>
      <c r="D1" s="47" t="s">
        <v>32</v>
      </c>
      <c r="E1" s="47" t="s">
        <v>33</v>
      </c>
      <c r="F1" s="47" t="s">
        <v>32</v>
      </c>
      <c r="G1" s="47" t="s">
        <v>34</v>
      </c>
      <c r="H1" s="47" t="s">
        <v>32</v>
      </c>
      <c r="I1" s="47" t="s">
        <v>35</v>
      </c>
      <c r="J1" s="47" t="s">
        <v>32</v>
      </c>
      <c r="K1" s="47" t="s">
        <v>36</v>
      </c>
      <c r="L1" s="47" t="s">
        <v>32</v>
      </c>
      <c r="M1" s="47" t="s">
        <v>37</v>
      </c>
    </row>
    <row r="2" spans="1:13">
      <c r="A2" s="49">
        <v>1</v>
      </c>
      <c r="B2" s="50" t="s">
        <v>38</v>
      </c>
      <c r="C2" s="51">
        <v>32</v>
      </c>
      <c r="D2" s="52"/>
      <c r="E2" s="51">
        <v>12</v>
      </c>
      <c r="F2" s="52"/>
      <c r="G2" s="51">
        <v>69</v>
      </c>
      <c r="H2" s="52"/>
      <c r="I2" s="51">
        <v>18</v>
      </c>
      <c r="J2" s="52"/>
      <c r="K2" s="51">
        <v>48</v>
      </c>
      <c r="L2" s="52"/>
      <c r="M2" s="51"/>
    </row>
    <row r="3" spans="1:13">
      <c r="A3" s="49">
        <v>2</v>
      </c>
      <c r="B3" s="50" t="s">
        <v>39</v>
      </c>
      <c r="C3" s="51">
        <v>66</v>
      </c>
      <c r="D3" s="52"/>
      <c r="E3" s="51">
        <v>35</v>
      </c>
      <c r="F3" s="52"/>
      <c r="G3" s="51">
        <v>52</v>
      </c>
      <c r="H3" s="52"/>
      <c r="I3" s="51">
        <v>99</v>
      </c>
      <c r="J3" s="52"/>
      <c r="K3" s="51">
        <v>27</v>
      </c>
      <c r="L3" s="52"/>
      <c r="M3" s="51"/>
    </row>
    <row r="4" spans="1:13">
      <c r="A4" s="49">
        <v>3</v>
      </c>
      <c r="B4" s="50" t="s">
        <v>40</v>
      </c>
      <c r="C4" s="51">
        <v>100</v>
      </c>
      <c r="D4" s="52"/>
      <c r="E4" s="51">
        <v>98</v>
      </c>
      <c r="F4" s="52"/>
      <c r="G4" s="51">
        <v>66</v>
      </c>
      <c r="H4" s="52"/>
      <c r="I4" s="51">
        <v>55</v>
      </c>
      <c r="J4" s="52"/>
      <c r="K4" s="51">
        <v>50</v>
      </c>
      <c r="L4" s="52"/>
      <c r="M4" s="51"/>
    </row>
    <row r="5" spans="1:13">
      <c r="A5" s="49">
        <v>4</v>
      </c>
      <c r="B5" s="50" t="s">
        <v>41</v>
      </c>
      <c r="C5" s="51">
        <v>20</v>
      </c>
      <c r="D5" s="52"/>
      <c r="E5" s="51">
        <v>76</v>
      </c>
      <c r="F5" s="52"/>
      <c r="G5" s="51">
        <v>36</v>
      </c>
      <c r="H5" s="52"/>
      <c r="I5" s="51">
        <v>24</v>
      </c>
      <c r="J5" s="52"/>
      <c r="K5" s="51">
        <v>69</v>
      </c>
      <c r="L5" s="52"/>
      <c r="M5" s="51"/>
    </row>
    <row r="6" spans="1:13">
      <c r="A6" s="49">
        <v>5</v>
      </c>
      <c r="B6" s="50" t="s">
        <v>42</v>
      </c>
      <c r="C6" s="51">
        <v>90</v>
      </c>
      <c r="D6" s="52"/>
      <c r="E6" s="51">
        <v>39</v>
      </c>
      <c r="F6" s="52"/>
      <c r="G6" s="51">
        <v>91</v>
      </c>
      <c r="H6" s="52"/>
      <c r="I6" s="51">
        <v>55</v>
      </c>
      <c r="J6" s="52"/>
      <c r="K6" s="51">
        <v>80</v>
      </c>
      <c r="L6" s="52"/>
      <c r="M6" s="51"/>
    </row>
    <row r="7" spans="1:13">
      <c r="A7" s="49">
        <v>6</v>
      </c>
      <c r="B7" s="50" t="s">
        <v>43</v>
      </c>
      <c r="C7" s="51">
        <v>95</v>
      </c>
      <c r="D7" s="52"/>
      <c r="E7" s="51">
        <v>91</v>
      </c>
      <c r="F7" s="52"/>
      <c r="G7" s="51">
        <v>23</v>
      </c>
      <c r="H7" s="52"/>
      <c r="I7" s="51">
        <v>25</v>
      </c>
      <c r="J7" s="52"/>
      <c r="K7" s="51">
        <v>54</v>
      </c>
      <c r="L7" s="52"/>
      <c r="M7" s="51"/>
    </row>
    <row r="8" spans="1:13">
      <c r="A8" s="49">
        <v>7</v>
      </c>
      <c r="B8" s="50" t="s">
        <v>44</v>
      </c>
      <c r="C8" s="51">
        <v>84</v>
      </c>
      <c r="D8" s="52"/>
      <c r="E8" s="51">
        <v>31</v>
      </c>
      <c r="F8" s="52"/>
      <c r="G8" s="51">
        <v>36</v>
      </c>
      <c r="H8" s="52"/>
      <c r="I8" s="51">
        <v>52</v>
      </c>
      <c r="J8" s="52"/>
      <c r="K8" s="51">
        <v>48</v>
      </c>
      <c r="L8" s="52"/>
      <c r="M8" s="51"/>
    </row>
    <row r="9" spans="1:13">
      <c r="A9" s="49">
        <v>8</v>
      </c>
      <c r="B9" s="50" t="s">
        <v>45</v>
      </c>
      <c r="C9" s="51">
        <v>75</v>
      </c>
      <c r="D9" s="52"/>
      <c r="E9" s="51">
        <v>43</v>
      </c>
      <c r="F9" s="52"/>
      <c r="G9" s="51">
        <v>87</v>
      </c>
      <c r="H9" s="52"/>
      <c r="I9" s="51">
        <v>9</v>
      </c>
      <c r="J9" s="52"/>
      <c r="K9" s="51">
        <v>92</v>
      </c>
      <c r="L9" s="52"/>
      <c r="M9" s="51"/>
    </row>
    <row r="10" spans="1:13">
      <c r="A10" s="49">
        <v>9</v>
      </c>
      <c r="B10" s="50" t="s">
        <v>46</v>
      </c>
      <c r="C10" s="51">
        <v>82</v>
      </c>
      <c r="D10" s="52"/>
      <c r="E10" s="51">
        <v>73</v>
      </c>
      <c r="F10" s="52"/>
      <c r="G10" s="51">
        <v>47</v>
      </c>
      <c r="H10" s="52"/>
      <c r="I10" s="51">
        <v>12</v>
      </c>
      <c r="J10" s="52"/>
      <c r="K10" s="51">
        <v>32</v>
      </c>
      <c r="L10" s="52"/>
      <c r="M10" s="51"/>
    </row>
    <row r="11" spans="1:13">
      <c r="A11" s="49">
        <v>10</v>
      </c>
      <c r="B11" s="50" t="s">
        <v>47</v>
      </c>
      <c r="C11" s="51">
        <v>12</v>
      </c>
      <c r="D11" s="52"/>
      <c r="E11" s="51">
        <v>23</v>
      </c>
      <c r="F11" s="52"/>
      <c r="G11" s="51">
        <v>63</v>
      </c>
      <c r="H11" s="52"/>
      <c r="I11" s="51">
        <v>13</v>
      </c>
      <c r="J11" s="52"/>
      <c r="K11" s="51">
        <v>34</v>
      </c>
      <c r="L11" s="52"/>
      <c r="M11" s="51"/>
    </row>
    <row r="12" spans="1:13">
      <c r="A12" s="49">
        <v>11</v>
      </c>
      <c r="B12" s="50" t="s">
        <v>48</v>
      </c>
      <c r="C12" s="51">
        <v>44</v>
      </c>
      <c r="D12" s="52"/>
      <c r="E12" s="51">
        <v>50</v>
      </c>
      <c r="F12" s="52"/>
      <c r="G12" s="51">
        <v>77</v>
      </c>
      <c r="H12" s="52"/>
      <c r="I12" s="51">
        <v>65</v>
      </c>
      <c r="J12" s="52"/>
      <c r="K12" s="51">
        <v>77</v>
      </c>
      <c r="L12" s="52"/>
      <c r="M12" s="51"/>
    </row>
    <row r="13" spans="1:13">
      <c r="A13" s="49">
        <v>12</v>
      </c>
      <c r="B13" s="50" t="s">
        <v>49</v>
      </c>
      <c r="C13" s="51">
        <v>34</v>
      </c>
      <c r="D13" s="52"/>
      <c r="E13" s="51">
        <v>42</v>
      </c>
      <c r="F13" s="52"/>
      <c r="G13" s="51">
        <v>31</v>
      </c>
      <c r="H13" s="52"/>
      <c r="I13" s="51">
        <v>62</v>
      </c>
      <c r="J13" s="52"/>
      <c r="K13" s="51">
        <v>36</v>
      </c>
      <c r="L13" s="52"/>
      <c r="M13" s="51"/>
    </row>
    <row r="14" spans="1:13">
      <c r="A14" s="49">
        <v>13</v>
      </c>
      <c r="B14" s="50" t="s">
        <v>50</v>
      </c>
      <c r="C14" s="51">
        <v>23</v>
      </c>
      <c r="D14" s="52"/>
      <c r="E14" s="51">
        <v>28</v>
      </c>
      <c r="F14" s="52"/>
      <c r="G14" s="51">
        <v>90</v>
      </c>
      <c r="H14" s="52"/>
      <c r="I14" s="51">
        <v>65</v>
      </c>
      <c r="J14" s="52"/>
      <c r="K14" s="51">
        <v>25</v>
      </c>
      <c r="L14" s="52"/>
      <c r="M14" s="51"/>
    </row>
    <row r="15" spans="1:13">
      <c r="A15" s="49">
        <v>14</v>
      </c>
      <c r="B15" s="50" t="s">
        <v>51</v>
      </c>
      <c r="C15" s="51">
        <v>34</v>
      </c>
      <c r="D15" s="52"/>
      <c r="E15" s="51">
        <v>18</v>
      </c>
      <c r="F15" s="52"/>
      <c r="G15" s="51">
        <v>13</v>
      </c>
      <c r="H15" s="52"/>
      <c r="I15" s="51">
        <v>46</v>
      </c>
      <c r="J15" s="52"/>
      <c r="K15" s="51">
        <v>19</v>
      </c>
      <c r="L15" s="52"/>
      <c r="M15" s="51"/>
    </row>
    <row r="16" spans="1:13">
      <c r="A16" s="49">
        <v>15</v>
      </c>
      <c r="B16" s="50" t="s">
        <v>52</v>
      </c>
      <c r="C16" s="51">
        <v>68</v>
      </c>
      <c r="D16" s="52"/>
      <c r="E16" s="51">
        <v>75</v>
      </c>
      <c r="F16" s="52"/>
      <c r="G16" s="51">
        <v>87</v>
      </c>
      <c r="H16" s="52"/>
      <c r="I16" s="51">
        <v>52</v>
      </c>
      <c r="J16" s="52"/>
      <c r="K16" s="51">
        <v>74</v>
      </c>
      <c r="L16" s="52"/>
      <c r="M16" s="51"/>
    </row>
    <row r="17" spans="1:14">
      <c r="A17" s="49">
        <v>16</v>
      </c>
      <c r="B17" s="50" t="s">
        <v>53</v>
      </c>
      <c r="C17" s="51">
        <v>18</v>
      </c>
      <c r="D17" s="52"/>
      <c r="E17" s="51">
        <v>28</v>
      </c>
      <c r="F17" s="52"/>
      <c r="G17" s="51">
        <v>47</v>
      </c>
      <c r="H17" s="52"/>
      <c r="I17" s="51">
        <v>82</v>
      </c>
      <c r="J17" s="52"/>
      <c r="K17" s="51">
        <v>57</v>
      </c>
      <c r="L17" s="52"/>
      <c r="M17" s="51"/>
    </row>
    <row r="18" spans="1:14">
      <c r="A18" s="49">
        <v>17</v>
      </c>
      <c r="B18" s="50" t="s">
        <v>54</v>
      </c>
      <c r="C18" s="51">
        <v>35</v>
      </c>
      <c r="D18" s="52"/>
      <c r="E18" s="51">
        <v>10</v>
      </c>
      <c r="F18" s="52"/>
      <c r="G18" s="51">
        <v>32</v>
      </c>
      <c r="H18" s="52"/>
      <c r="I18" s="51">
        <v>61</v>
      </c>
      <c r="J18" s="52"/>
      <c r="K18" s="51">
        <v>26</v>
      </c>
      <c r="L18" s="52"/>
      <c r="M18" s="51"/>
    </row>
    <row r="19" spans="1:14">
      <c r="A19" s="49">
        <v>18</v>
      </c>
      <c r="B19" s="50" t="s">
        <v>55</v>
      </c>
      <c r="C19" s="51">
        <v>30</v>
      </c>
      <c r="D19" s="52"/>
      <c r="E19" s="51">
        <v>43</v>
      </c>
      <c r="F19" s="52"/>
      <c r="G19" s="51">
        <v>18</v>
      </c>
      <c r="H19" s="52"/>
      <c r="I19" s="51">
        <v>85</v>
      </c>
      <c r="J19" s="52"/>
      <c r="K19" s="51">
        <v>82</v>
      </c>
      <c r="L19" s="52"/>
      <c r="M19" s="51"/>
    </row>
    <row r="20" spans="1:14">
      <c r="A20" s="49">
        <v>19</v>
      </c>
      <c r="B20" s="50" t="s">
        <v>56</v>
      </c>
      <c r="C20" s="51">
        <v>98</v>
      </c>
      <c r="D20" s="52"/>
      <c r="E20" s="51">
        <v>27</v>
      </c>
      <c r="F20" s="52"/>
      <c r="G20" s="51">
        <v>86</v>
      </c>
      <c r="H20" s="52"/>
      <c r="I20" s="51">
        <v>46</v>
      </c>
      <c r="J20" s="52"/>
      <c r="K20" s="51">
        <v>62</v>
      </c>
      <c r="L20" s="52"/>
      <c r="M20" s="51"/>
    </row>
    <row r="21" spans="1:14" ht="14.25" thickBot="1">
      <c r="A21" s="53">
        <v>20</v>
      </c>
      <c r="B21" s="54" t="s">
        <v>57</v>
      </c>
      <c r="C21" s="55">
        <v>73</v>
      </c>
      <c r="D21" s="64"/>
      <c r="E21" s="55">
        <v>80</v>
      </c>
      <c r="F21" s="64"/>
      <c r="G21" s="55">
        <v>35</v>
      </c>
      <c r="H21" s="64"/>
      <c r="I21" s="55">
        <v>65</v>
      </c>
      <c r="J21" s="64"/>
      <c r="K21" s="55">
        <v>21</v>
      </c>
      <c r="L21" s="64"/>
      <c r="M21" s="55"/>
    </row>
    <row r="22" spans="1:14" ht="15" thickTop="1" thickBot="1">
      <c r="A22" s="56"/>
      <c r="B22" s="57" t="s">
        <v>58</v>
      </c>
      <c r="C22" s="58"/>
      <c r="D22" s="65"/>
      <c r="E22" s="58"/>
      <c r="F22" s="65"/>
      <c r="G22" s="58"/>
      <c r="H22" s="65"/>
      <c r="I22" s="58"/>
      <c r="J22" s="65"/>
      <c r="K22" s="58"/>
      <c r="L22" s="65"/>
      <c r="M22" s="58"/>
    </row>
    <row r="23" spans="1:14">
      <c r="A23" s="59"/>
      <c r="B23" s="59"/>
      <c r="C23" s="60"/>
      <c r="D23" s="60"/>
      <c r="E23" s="60"/>
      <c r="F23" s="60"/>
      <c r="G23" s="60"/>
      <c r="H23" s="60"/>
      <c r="I23" s="60"/>
      <c r="J23" s="60"/>
      <c r="K23" s="60"/>
      <c r="L23" s="60"/>
      <c r="M23" s="60"/>
    </row>
    <row r="24" spans="1:14" ht="27" customHeight="1">
      <c r="A24" s="61"/>
      <c r="B24" s="106" t="s">
        <v>65</v>
      </c>
      <c r="C24" s="106"/>
      <c r="D24" s="106"/>
      <c r="E24" s="106"/>
      <c r="I24" s="61"/>
      <c r="J24" s="107"/>
      <c r="K24" s="107"/>
      <c r="L24" s="107"/>
      <c r="M24" s="107"/>
      <c r="N24" s="107"/>
    </row>
    <row r="25" spans="1:14">
      <c r="B25" s="62" t="s">
        <v>59</v>
      </c>
      <c r="C25" s="62" t="s">
        <v>32</v>
      </c>
      <c r="D25" s="63"/>
      <c r="E25" s="59"/>
      <c r="F25" s="59"/>
    </row>
    <row r="26" spans="1:14">
      <c r="B26" s="50" t="s">
        <v>60</v>
      </c>
      <c r="C26" s="50">
        <v>5</v>
      </c>
      <c r="D26" s="63"/>
      <c r="E26" s="59"/>
      <c r="F26" s="59"/>
    </row>
    <row r="27" spans="1:14">
      <c r="B27" s="50" t="s">
        <v>61</v>
      </c>
      <c r="C27" s="50">
        <v>4</v>
      </c>
      <c r="D27" s="63"/>
      <c r="E27" s="59"/>
      <c r="F27" s="59"/>
      <c r="J27" s="63"/>
    </row>
    <row r="28" spans="1:14">
      <c r="B28" s="50" t="s">
        <v>62</v>
      </c>
      <c r="C28" s="50">
        <v>3</v>
      </c>
      <c r="D28" s="63"/>
      <c r="E28" s="59"/>
      <c r="F28" s="59"/>
      <c r="J28" s="63"/>
    </row>
    <row r="29" spans="1:14">
      <c r="B29" s="50" t="s">
        <v>63</v>
      </c>
      <c r="C29" s="50">
        <v>2</v>
      </c>
      <c r="D29" s="63"/>
      <c r="E29" s="59"/>
      <c r="F29" s="59"/>
      <c r="J29" s="63"/>
    </row>
    <row r="30" spans="1:14">
      <c r="B30" s="50" t="s">
        <v>64</v>
      </c>
      <c r="C30" s="50">
        <v>1</v>
      </c>
      <c r="D30" s="63"/>
      <c r="E30" s="59"/>
      <c r="F30" s="59"/>
      <c r="J30" s="63"/>
    </row>
    <row r="31" spans="1:14">
      <c r="J31" s="63"/>
    </row>
    <row r="32" spans="1:14">
      <c r="J32" s="63"/>
    </row>
  </sheetData>
  <mergeCells count="2">
    <mergeCell ref="B24:E24"/>
    <mergeCell ref="J24:N24"/>
  </mergeCells>
  <phoneticPr fontId="4"/>
  <pageMargins left="0.78700000000000003" right="0.78700000000000003" top="0.98399999999999999" bottom="0.98399999999999999" header="0.51200000000000001" footer="0.51200000000000001"/>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A9" sqref="A9"/>
    </sheetView>
  </sheetViews>
  <sheetFormatPr defaultRowHeight="13.5"/>
  <cols>
    <col min="1" max="1" width="9.375" style="66" customWidth="1"/>
    <col min="2" max="2" width="21.25" style="66" customWidth="1"/>
    <col min="3" max="3" width="13" style="66" customWidth="1"/>
    <col min="4" max="4" width="4.5" style="66" customWidth="1"/>
    <col min="5" max="5" width="9.625" style="66" customWidth="1"/>
    <col min="6" max="6" width="13" style="66" bestFit="1" customWidth="1"/>
    <col min="7" max="7" width="5.625" style="66" customWidth="1"/>
    <col min="8" max="8" width="9.375" style="66" customWidth="1"/>
    <col min="9" max="9" width="13" style="66" bestFit="1" customWidth="1"/>
    <col min="10" max="16384" width="9" style="66"/>
  </cols>
  <sheetData>
    <row r="1" spans="1:10" ht="14.25" thickBot="1">
      <c r="A1" s="75" t="s">
        <v>66</v>
      </c>
      <c r="B1" s="76" t="s">
        <v>70</v>
      </c>
      <c r="C1" s="77" t="s">
        <v>67</v>
      </c>
      <c r="E1" s="78" t="s">
        <v>66</v>
      </c>
      <c r="F1" s="79" t="s">
        <v>70</v>
      </c>
      <c r="G1" s="80" t="s">
        <v>67</v>
      </c>
      <c r="H1" s="81" t="s">
        <v>66</v>
      </c>
      <c r="I1" s="79" t="s">
        <v>70</v>
      </c>
      <c r="J1" s="82" t="s">
        <v>67</v>
      </c>
    </row>
    <row r="2" spans="1:10" ht="15" thickTop="1" thickBot="1">
      <c r="A2" s="74">
        <v>11</v>
      </c>
      <c r="B2" s="72"/>
      <c r="C2" s="73"/>
      <c r="E2" s="83">
        <v>1</v>
      </c>
      <c r="F2" s="68" t="s">
        <v>38</v>
      </c>
      <c r="G2" s="69" t="s">
        <v>68</v>
      </c>
      <c r="H2" s="84">
        <v>11</v>
      </c>
      <c r="I2" s="68" t="s">
        <v>48</v>
      </c>
      <c r="J2" s="85" t="s">
        <v>69</v>
      </c>
    </row>
    <row r="3" spans="1:10">
      <c r="E3" s="86">
        <v>2</v>
      </c>
      <c r="F3" s="50" t="s">
        <v>39</v>
      </c>
      <c r="G3" s="67" t="s">
        <v>69</v>
      </c>
      <c r="H3" s="87">
        <v>12</v>
      </c>
      <c r="I3" s="50" t="s">
        <v>49</v>
      </c>
      <c r="J3" s="88" t="s">
        <v>68</v>
      </c>
    </row>
    <row r="4" spans="1:10">
      <c r="E4" s="86">
        <v>3</v>
      </c>
      <c r="F4" s="50" t="s">
        <v>40</v>
      </c>
      <c r="G4" s="67" t="s">
        <v>68</v>
      </c>
      <c r="H4" s="87">
        <v>13</v>
      </c>
      <c r="I4" s="50" t="s">
        <v>50</v>
      </c>
      <c r="J4" s="88" t="s">
        <v>69</v>
      </c>
    </row>
    <row r="5" spans="1:10">
      <c r="E5" s="86">
        <v>4</v>
      </c>
      <c r="F5" s="50" t="s">
        <v>41</v>
      </c>
      <c r="G5" s="67" t="s">
        <v>69</v>
      </c>
      <c r="H5" s="87">
        <v>14</v>
      </c>
      <c r="I5" s="50" t="s">
        <v>51</v>
      </c>
      <c r="J5" s="88" t="s">
        <v>68</v>
      </c>
    </row>
    <row r="6" spans="1:10">
      <c r="E6" s="86">
        <v>5</v>
      </c>
      <c r="F6" s="50" t="s">
        <v>42</v>
      </c>
      <c r="G6" s="67" t="s">
        <v>68</v>
      </c>
      <c r="H6" s="87">
        <v>15</v>
      </c>
      <c r="I6" s="50" t="s">
        <v>52</v>
      </c>
      <c r="J6" s="88" t="s">
        <v>68</v>
      </c>
    </row>
    <row r="7" spans="1:10">
      <c r="E7" s="86">
        <v>6</v>
      </c>
      <c r="F7" s="50" t="s">
        <v>43</v>
      </c>
      <c r="G7" s="67" t="s">
        <v>69</v>
      </c>
      <c r="H7" s="87">
        <v>16</v>
      </c>
      <c r="I7" s="50" t="s">
        <v>53</v>
      </c>
      <c r="J7" s="88" t="s">
        <v>69</v>
      </c>
    </row>
    <row r="8" spans="1:10">
      <c r="E8" s="86">
        <v>7</v>
      </c>
      <c r="F8" s="50" t="s">
        <v>44</v>
      </c>
      <c r="G8" s="67" t="s">
        <v>68</v>
      </c>
      <c r="H8" s="87">
        <v>17</v>
      </c>
      <c r="I8" s="50" t="s">
        <v>54</v>
      </c>
      <c r="J8" s="88" t="s">
        <v>69</v>
      </c>
    </row>
    <row r="9" spans="1:10">
      <c r="E9" s="86">
        <v>8</v>
      </c>
      <c r="F9" s="50" t="s">
        <v>45</v>
      </c>
      <c r="G9" s="67" t="s">
        <v>68</v>
      </c>
      <c r="H9" s="87">
        <v>18</v>
      </c>
      <c r="I9" s="50" t="s">
        <v>55</v>
      </c>
      <c r="J9" s="88" t="s">
        <v>68</v>
      </c>
    </row>
    <row r="10" spans="1:10">
      <c r="E10" s="86">
        <v>9</v>
      </c>
      <c r="F10" s="50" t="s">
        <v>46</v>
      </c>
      <c r="G10" s="67" t="s">
        <v>69</v>
      </c>
      <c r="H10" s="87">
        <v>19</v>
      </c>
      <c r="I10" s="50" t="s">
        <v>56</v>
      </c>
      <c r="J10" s="88" t="s">
        <v>69</v>
      </c>
    </row>
    <row r="11" spans="1:10">
      <c r="E11" s="86">
        <v>10</v>
      </c>
      <c r="F11" s="50" t="s">
        <v>47</v>
      </c>
      <c r="G11" s="67" t="s">
        <v>68</v>
      </c>
      <c r="H11" s="87">
        <v>20</v>
      </c>
      <c r="I11" s="50" t="s">
        <v>57</v>
      </c>
      <c r="J11" s="88" t="s">
        <v>69</v>
      </c>
    </row>
  </sheetData>
  <phoneticPr fontId="10"/>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M33"/>
  <sheetViews>
    <sheetView zoomScaleNormal="100" workbookViewId="0">
      <selection activeCell="J30" sqref="J30"/>
    </sheetView>
  </sheetViews>
  <sheetFormatPr defaultColWidth="8.875" defaultRowHeight="13.5"/>
  <cols>
    <col min="1" max="1" width="6.125" customWidth="1"/>
    <col min="2" max="2" width="4.125" customWidth="1"/>
    <col min="3" max="3" width="9.625" customWidth="1"/>
    <col min="4" max="4" width="6" customWidth="1"/>
    <col min="5" max="5" width="14" customWidth="1"/>
    <col min="6" max="6" width="8.75" customWidth="1"/>
    <col min="7" max="7" width="7" customWidth="1"/>
    <col min="8" max="8" width="11.125" customWidth="1"/>
    <col min="9" max="9" width="9.625" customWidth="1"/>
    <col min="10" max="10" width="11.5" customWidth="1"/>
    <col min="11" max="11" width="8.875" customWidth="1"/>
    <col min="12" max="12" width="8.375" customWidth="1"/>
    <col min="13" max="13" width="4.625" bestFit="1" customWidth="1"/>
  </cols>
  <sheetData>
    <row r="2" spans="2:10" ht="14.25" thickBot="1">
      <c r="B2" s="16"/>
      <c r="C2" s="16"/>
      <c r="D2" s="16"/>
      <c r="E2" s="16"/>
      <c r="F2" s="16"/>
      <c r="G2" s="16"/>
      <c r="H2" s="42" t="s">
        <v>28</v>
      </c>
      <c r="I2" s="116"/>
      <c r="J2" s="116"/>
    </row>
    <row r="3" spans="2:10" ht="14.25" thickTop="1">
      <c r="B3" s="16"/>
      <c r="C3" s="16"/>
      <c r="D3" s="16"/>
      <c r="E3" s="16"/>
      <c r="F3" s="16"/>
      <c r="G3" s="16"/>
      <c r="H3" s="16"/>
      <c r="I3" s="16"/>
      <c r="J3" s="16"/>
    </row>
    <row r="4" spans="2:10" ht="21">
      <c r="B4" s="16"/>
      <c r="C4" s="16"/>
      <c r="D4" s="16"/>
      <c r="E4" s="16"/>
      <c r="F4" s="117" t="s">
        <v>168</v>
      </c>
      <c r="G4" s="117"/>
      <c r="H4" s="16"/>
      <c r="I4" s="16"/>
      <c r="J4" s="16"/>
    </row>
    <row r="5" spans="2:10" ht="18" thickBot="1">
      <c r="B5" s="16"/>
      <c r="C5" s="16"/>
      <c r="D5" s="16"/>
      <c r="E5" s="16"/>
      <c r="F5" s="16"/>
      <c r="G5" s="16"/>
      <c r="I5" s="17"/>
      <c r="J5" s="17"/>
    </row>
    <row r="6" spans="2:10" ht="18" thickBot="1">
      <c r="B6" s="118" t="s">
        <v>0</v>
      </c>
      <c r="C6" s="119"/>
      <c r="D6" s="119"/>
      <c r="E6" s="119"/>
      <c r="F6" s="120"/>
      <c r="G6" s="16"/>
      <c r="H6" s="17"/>
      <c r="I6" s="17"/>
      <c r="J6" s="17"/>
    </row>
    <row r="7" spans="2:10" ht="17.25">
      <c r="B7" s="124" t="s">
        <v>27</v>
      </c>
      <c r="C7" s="125"/>
      <c r="D7" s="126"/>
      <c r="E7" s="127"/>
      <c r="F7" s="128"/>
      <c r="G7" s="16"/>
      <c r="H7" s="18" t="s">
        <v>1</v>
      </c>
      <c r="I7" s="16"/>
      <c r="J7" s="17"/>
    </row>
    <row r="8" spans="2:10">
      <c r="B8" s="121" t="s">
        <v>71</v>
      </c>
      <c r="C8" s="122"/>
      <c r="D8" s="123"/>
      <c r="E8" s="104"/>
      <c r="F8" s="89"/>
      <c r="G8" s="16"/>
      <c r="H8" s="16" t="s">
        <v>139</v>
      </c>
      <c r="I8" s="16"/>
      <c r="J8" s="16"/>
    </row>
    <row r="9" spans="2:10">
      <c r="B9" s="129" t="s">
        <v>138</v>
      </c>
      <c r="C9" s="130"/>
      <c r="D9" s="131"/>
      <c r="E9" s="134"/>
      <c r="F9" s="135"/>
      <c r="G9" s="16"/>
      <c r="H9" s="16" t="s">
        <v>2</v>
      </c>
      <c r="I9" s="16"/>
      <c r="J9" s="16"/>
    </row>
    <row r="10" spans="2:10" ht="36.75" customHeight="1">
      <c r="B10" s="121"/>
      <c r="C10" s="122"/>
      <c r="D10" s="123"/>
      <c r="E10" s="132"/>
      <c r="F10" s="133"/>
      <c r="G10" s="16"/>
      <c r="H10" s="16" t="s">
        <v>141</v>
      </c>
      <c r="I10" s="16" t="s">
        <v>3</v>
      </c>
      <c r="J10" s="16"/>
    </row>
    <row r="11" spans="2:10">
      <c r="B11" s="138" t="s">
        <v>140</v>
      </c>
      <c r="C11" s="139"/>
      <c r="D11" s="140"/>
      <c r="E11" s="141"/>
      <c r="F11" s="142"/>
      <c r="G11" s="16"/>
      <c r="H11" s="16" t="s">
        <v>143</v>
      </c>
      <c r="I11" s="16" t="s">
        <v>4</v>
      </c>
      <c r="J11" s="16"/>
    </row>
    <row r="12" spans="2:10" ht="14.25" thickBot="1">
      <c r="B12" s="143" t="s">
        <v>142</v>
      </c>
      <c r="C12" s="144"/>
      <c r="D12" s="145"/>
      <c r="E12" s="146"/>
      <c r="F12" s="147"/>
      <c r="G12" s="16"/>
      <c r="J12" s="16"/>
    </row>
    <row r="13" spans="2:10">
      <c r="B13" s="16"/>
      <c r="C13" s="16"/>
      <c r="D13" s="16"/>
      <c r="E13" s="16"/>
      <c r="F13" s="16"/>
      <c r="G13" s="16"/>
      <c r="H13" s="16"/>
      <c r="I13" s="16"/>
      <c r="J13" s="16"/>
    </row>
    <row r="14" spans="2:10" ht="14.25" thickBot="1">
      <c r="B14" s="136" t="s">
        <v>144</v>
      </c>
      <c r="C14" s="136"/>
      <c r="D14" s="136"/>
      <c r="E14" s="137"/>
      <c r="F14" s="137"/>
      <c r="G14" s="16"/>
      <c r="H14" s="16"/>
      <c r="I14" s="16"/>
      <c r="J14" s="16"/>
    </row>
    <row r="15" spans="2:10" ht="15" thickTop="1" thickBot="1">
      <c r="B15" s="16"/>
      <c r="C15" s="16"/>
      <c r="D15" s="16"/>
      <c r="E15" s="16"/>
      <c r="F15" s="16"/>
      <c r="G15" s="16"/>
      <c r="H15" s="16"/>
      <c r="I15" s="16"/>
      <c r="J15" s="16"/>
    </row>
    <row r="16" spans="2:10">
      <c r="B16" s="19" t="s">
        <v>145</v>
      </c>
      <c r="C16" s="115" t="s">
        <v>146</v>
      </c>
      <c r="D16" s="115"/>
      <c r="E16" s="115"/>
      <c r="F16" s="21" t="s">
        <v>5</v>
      </c>
      <c r="G16" s="20" t="s">
        <v>147</v>
      </c>
      <c r="H16" s="20" t="s">
        <v>148</v>
      </c>
      <c r="I16" s="20" t="s">
        <v>149</v>
      </c>
      <c r="J16" s="22" t="s">
        <v>150</v>
      </c>
    </row>
    <row r="17" spans="1:13">
      <c r="B17" s="23">
        <v>1</v>
      </c>
      <c r="C17" s="114"/>
      <c r="D17" s="114"/>
      <c r="E17" s="114"/>
      <c r="F17" s="38"/>
      <c r="G17" s="39"/>
      <c r="H17" s="25"/>
      <c r="I17" s="44"/>
      <c r="J17" s="26"/>
      <c r="K17" s="27"/>
      <c r="L17" s="37"/>
      <c r="M17" s="6"/>
    </row>
    <row r="18" spans="1:13">
      <c r="B18" s="23">
        <v>2</v>
      </c>
      <c r="C18" s="108"/>
      <c r="D18" s="109"/>
      <c r="E18" s="110"/>
      <c r="F18" s="38"/>
      <c r="G18" s="39"/>
      <c r="H18" s="25"/>
      <c r="I18" s="44"/>
      <c r="J18" s="26"/>
      <c r="K18" s="27"/>
      <c r="L18" s="37"/>
      <c r="M18" s="6"/>
    </row>
    <row r="19" spans="1:13">
      <c r="B19" s="23">
        <v>3</v>
      </c>
      <c r="C19" s="108"/>
      <c r="D19" s="109"/>
      <c r="E19" s="110"/>
      <c r="F19" s="38"/>
      <c r="G19" s="39"/>
      <c r="H19" s="25"/>
      <c r="I19" s="44"/>
      <c r="J19" s="26"/>
      <c r="K19" s="27"/>
      <c r="L19" s="37"/>
      <c r="M19" s="6"/>
    </row>
    <row r="20" spans="1:13">
      <c r="B20" s="23">
        <v>4</v>
      </c>
      <c r="C20" s="108"/>
      <c r="D20" s="109"/>
      <c r="E20" s="110"/>
      <c r="F20" s="38"/>
      <c r="G20" s="39"/>
      <c r="H20" s="25"/>
      <c r="I20" s="44"/>
      <c r="J20" s="26"/>
      <c r="K20" s="27"/>
      <c r="L20" s="37"/>
      <c r="M20" s="6"/>
    </row>
    <row r="21" spans="1:13">
      <c r="B21" s="23">
        <v>5</v>
      </c>
      <c r="C21" s="108"/>
      <c r="D21" s="109"/>
      <c r="E21" s="110"/>
      <c r="F21" s="38"/>
      <c r="G21" s="39"/>
      <c r="H21" s="25"/>
      <c r="I21" s="44"/>
      <c r="J21" s="26"/>
      <c r="L21" s="37"/>
      <c r="M21" s="6"/>
    </row>
    <row r="22" spans="1:13">
      <c r="B22" s="23">
        <v>6</v>
      </c>
      <c r="C22" s="108"/>
      <c r="D22" s="109"/>
      <c r="E22" s="110"/>
      <c r="F22" s="38"/>
      <c r="G22" s="39"/>
      <c r="H22" s="25" t="str">
        <f>IF(F22="","",VLOOKUP(F22,製品単価表!$A$2:$C$10,3,0))</f>
        <v/>
      </c>
      <c r="I22" s="44"/>
      <c r="J22" s="26"/>
      <c r="L22" s="37"/>
      <c r="M22" s="6"/>
    </row>
    <row r="23" spans="1:13">
      <c r="A23" s="16"/>
      <c r="B23" s="23">
        <v>7</v>
      </c>
      <c r="C23" s="108"/>
      <c r="D23" s="109"/>
      <c r="E23" s="110"/>
      <c r="F23" s="38"/>
      <c r="G23" s="39"/>
      <c r="H23" s="25" t="str">
        <f>IF(F23="","",VLOOKUP(F23,製品単価表!$A$2:$C$10,3,0))</f>
        <v/>
      </c>
      <c r="I23" s="44"/>
      <c r="J23" s="26"/>
      <c r="L23" s="37"/>
      <c r="M23" s="6"/>
    </row>
    <row r="24" spans="1:13">
      <c r="A24" s="16"/>
      <c r="B24" s="23">
        <v>8</v>
      </c>
      <c r="C24" s="108"/>
      <c r="D24" s="109"/>
      <c r="E24" s="110"/>
      <c r="F24" s="38"/>
      <c r="G24" s="39"/>
      <c r="H24" s="25" t="str">
        <f>IF(F24="","",VLOOKUP(F24,製品単価表!$A$2:$C$10,3,0))</f>
        <v/>
      </c>
      <c r="I24" s="44"/>
      <c r="J24" s="26"/>
      <c r="L24" s="6"/>
      <c r="M24" s="6"/>
    </row>
    <row r="25" spans="1:13">
      <c r="A25" s="16"/>
      <c r="B25" s="23">
        <v>9</v>
      </c>
      <c r="C25" s="108"/>
      <c r="D25" s="109"/>
      <c r="E25" s="110"/>
      <c r="F25" s="38"/>
      <c r="G25" s="39"/>
      <c r="H25" s="25" t="str">
        <f>IF(F25="","",VLOOKUP(F25,製品単価表!$A$2:$C$10,3,0))</f>
        <v/>
      </c>
      <c r="I25" s="44"/>
      <c r="J25" s="26"/>
      <c r="L25" s="6"/>
      <c r="M25" s="6"/>
    </row>
    <row r="26" spans="1:13">
      <c r="A26" s="16"/>
      <c r="B26" s="23">
        <v>10</v>
      </c>
      <c r="C26" s="108"/>
      <c r="D26" s="109"/>
      <c r="E26" s="110"/>
      <c r="F26" s="38"/>
      <c r="G26" s="39"/>
      <c r="H26" s="25" t="str">
        <f>IF(F26="","",VLOOKUP(F26,製品単価表!$A$2:$C$10,3,0))</f>
        <v/>
      </c>
      <c r="I26" s="44"/>
      <c r="J26" s="26"/>
    </row>
    <row r="27" spans="1:13">
      <c r="A27" s="16"/>
      <c r="B27" s="23">
        <v>11</v>
      </c>
      <c r="C27" s="108"/>
      <c r="D27" s="109"/>
      <c r="E27" s="110"/>
      <c r="F27" s="38"/>
      <c r="G27" s="39"/>
      <c r="H27" s="25" t="str">
        <f>IF(F27="","",VLOOKUP(F27,製品単価表!$A$2:$C$10,3,0))</f>
        <v/>
      </c>
      <c r="I27" s="44"/>
      <c r="J27" s="26"/>
    </row>
    <row r="28" spans="1:13">
      <c r="A28" s="16"/>
      <c r="B28" s="23">
        <v>12</v>
      </c>
      <c r="C28" s="108"/>
      <c r="D28" s="109"/>
      <c r="E28" s="110"/>
      <c r="F28" s="38"/>
      <c r="G28" s="39"/>
      <c r="H28" s="25" t="str">
        <f>IF(F28="","",VLOOKUP(F28,製品単価表!$A$2:$C$10,3,0))</f>
        <v/>
      </c>
      <c r="I28" s="44"/>
      <c r="J28" s="26"/>
    </row>
    <row r="29" spans="1:13" ht="14.25" thickBot="1">
      <c r="A29" s="16"/>
      <c r="B29" s="28">
        <v>13</v>
      </c>
      <c r="C29" s="111"/>
      <c r="D29" s="112"/>
      <c r="E29" s="113"/>
      <c r="F29" s="40"/>
      <c r="G29" s="41"/>
      <c r="H29" s="29" t="str">
        <f>IF(F29="","",VLOOKUP(F29,製品単価表!$A$2:$C$10,3,0))</f>
        <v/>
      </c>
      <c r="I29" s="45"/>
      <c r="J29" s="30"/>
    </row>
    <row r="30" spans="1:13" ht="14.25" thickTop="1">
      <c r="A30" s="16"/>
      <c r="B30" s="16"/>
      <c r="C30" s="16"/>
      <c r="D30" s="16"/>
      <c r="E30" s="16"/>
      <c r="F30" s="16"/>
      <c r="G30" s="16"/>
      <c r="I30" s="31" t="s">
        <v>151</v>
      </c>
      <c r="J30" s="32"/>
    </row>
    <row r="31" spans="1:13">
      <c r="A31" s="16"/>
      <c r="B31" s="16"/>
      <c r="C31" s="16"/>
      <c r="D31" s="16"/>
      <c r="E31" s="16"/>
      <c r="F31" s="16"/>
      <c r="G31" s="16"/>
      <c r="I31" s="33" t="s">
        <v>152</v>
      </c>
      <c r="J31" s="32">
        <v>1500</v>
      </c>
    </row>
    <row r="32" spans="1:13">
      <c r="A32" s="16"/>
      <c r="B32" s="16"/>
      <c r="C32" s="16"/>
      <c r="D32" s="16"/>
      <c r="E32" s="16"/>
      <c r="F32" s="16"/>
      <c r="G32" s="16"/>
      <c r="I32" s="33" t="s">
        <v>153</v>
      </c>
      <c r="J32" s="32"/>
    </row>
    <row r="33" spans="1:10" ht="14.25" thickBot="1">
      <c r="A33" s="16"/>
      <c r="B33" s="16"/>
      <c r="C33" s="16"/>
      <c r="D33" s="16"/>
      <c r="E33" s="16"/>
      <c r="F33" s="16"/>
      <c r="G33" s="16"/>
      <c r="I33" s="34" t="s">
        <v>154</v>
      </c>
      <c r="J33" s="35"/>
    </row>
  </sheetData>
  <mergeCells count="29">
    <mergeCell ref="B9:D10"/>
    <mergeCell ref="E10:F10"/>
    <mergeCell ref="E9:F9"/>
    <mergeCell ref="B14:D14"/>
    <mergeCell ref="E14:F14"/>
    <mergeCell ref="B11:D11"/>
    <mergeCell ref="E11:F11"/>
    <mergeCell ref="B12:D12"/>
    <mergeCell ref="E12:F12"/>
    <mergeCell ref="I2:J2"/>
    <mergeCell ref="F4:G4"/>
    <mergeCell ref="B6:F6"/>
    <mergeCell ref="B8:D8"/>
    <mergeCell ref="B7:D7"/>
    <mergeCell ref="E7:F7"/>
    <mergeCell ref="C19:E19"/>
    <mergeCell ref="C20:E20"/>
    <mergeCell ref="C17:E17"/>
    <mergeCell ref="C18:E18"/>
    <mergeCell ref="C16:E16"/>
    <mergeCell ref="C23:E23"/>
    <mergeCell ref="C24:E24"/>
    <mergeCell ref="C21:E21"/>
    <mergeCell ref="C22:E22"/>
    <mergeCell ref="C29:E29"/>
    <mergeCell ref="C27:E27"/>
    <mergeCell ref="C28:E28"/>
    <mergeCell ref="C25:E25"/>
    <mergeCell ref="C26:E26"/>
  </mergeCells>
  <phoneticPr fontId="4"/>
  <dataValidations count="1">
    <dataValidation type="list" imeMode="halfAlpha" allowBlank="1" showInputMessage="1" showErrorMessage="1" sqref="F16">
      <formula1>$M$17:$M$25</formula1>
    </dataValidation>
  </dataValidations>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5"/>
  <sheetViews>
    <sheetView workbookViewId="0">
      <selection activeCell="A2" sqref="A2"/>
    </sheetView>
  </sheetViews>
  <sheetFormatPr defaultColWidth="8.875" defaultRowHeight="13.5"/>
  <cols>
    <col min="1" max="1" width="8.875" customWidth="1"/>
    <col min="2" max="2" width="12.375" bestFit="1" customWidth="1"/>
    <col min="3" max="3" width="11.5" bestFit="1" customWidth="1"/>
    <col min="4" max="4" width="23.125" customWidth="1"/>
    <col min="5" max="5" width="13.875" bestFit="1" customWidth="1"/>
    <col min="6" max="6" width="13.875" customWidth="1"/>
    <col min="7" max="7" width="7.125" customWidth="1"/>
    <col min="8" max="8" width="11.625" bestFit="1" customWidth="1"/>
  </cols>
  <sheetData>
    <row r="1" spans="1:8">
      <c r="A1" s="7" t="s">
        <v>155</v>
      </c>
      <c r="B1" s="8" t="s">
        <v>73</v>
      </c>
      <c r="C1" s="8" t="s">
        <v>119</v>
      </c>
      <c r="D1" s="8" t="s">
        <v>120</v>
      </c>
      <c r="E1" s="8" t="s">
        <v>121</v>
      </c>
      <c r="F1" s="8" t="s">
        <v>156</v>
      </c>
      <c r="G1" s="8" t="s">
        <v>75</v>
      </c>
      <c r="H1" s="8" t="s">
        <v>122</v>
      </c>
    </row>
    <row r="2" spans="1:8">
      <c r="A2" s="9">
        <v>20001</v>
      </c>
      <c r="B2" s="1" t="s">
        <v>76</v>
      </c>
      <c r="C2" s="10">
        <v>1350091</v>
      </c>
      <c r="D2" s="11" t="s">
        <v>123</v>
      </c>
      <c r="E2" s="11" t="s">
        <v>124</v>
      </c>
      <c r="F2" s="11" t="s">
        <v>125</v>
      </c>
      <c r="G2" s="11" t="s">
        <v>86</v>
      </c>
      <c r="H2" s="12">
        <v>23346</v>
      </c>
    </row>
    <row r="3" spans="1:8">
      <c r="A3" s="9">
        <v>20002</v>
      </c>
      <c r="B3" s="1" t="s">
        <v>77</v>
      </c>
      <c r="C3" s="10">
        <v>1010021</v>
      </c>
      <c r="D3" s="11" t="s">
        <v>126</v>
      </c>
      <c r="E3" s="11" t="s">
        <v>127</v>
      </c>
      <c r="F3" s="11" t="s">
        <v>128</v>
      </c>
      <c r="G3" s="11" t="s">
        <v>87</v>
      </c>
      <c r="H3" s="12">
        <v>25694</v>
      </c>
    </row>
    <row r="4" spans="1:8">
      <c r="A4" s="9">
        <v>20003</v>
      </c>
      <c r="B4" s="1" t="s">
        <v>78</v>
      </c>
      <c r="C4" s="10">
        <v>2310023</v>
      </c>
      <c r="D4" s="11" t="s">
        <v>157</v>
      </c>
      <c r="E4" s="11" t="s">
        <v>158</v>
      </c>
      <c r="F4" s="11" t="s">
        <v>129</v>
      </c>
      <c r="G4" s="11" t="s">
        <v>87</v>
      </c>
      <c r="H4" s="12">
        <v>23803</v>
      </c>
    </row>
    <row r="5" spans="1:8">
      <c r="A5" s="9">
        <v>20004</v>
      </c>
      <c r="B5" s="1" t="s">
        <v>79</v>
      </c>
      <c r="C5" s="10">
        <v>2360034</v>
      </c>
      <c r="D5" s="11" t="s">
        <v>159</v>
      </c>
      <c r="E5" s="11" t="s">
        <v>160</v>
      </c>
      <c r="F5" s="11" t="s">
        <v>130</v>
      </c>
      <c r="G5" s="11" t="s">
        <v>87</v>
      </c>
      <c r="H5" s="12">
        <v>17662</v>
      </c>
    </row>
    <row r="6" spans="1:8">
      <c r="A6" s="9">
        <v>20005</v>
      </c>
      <c r="B6" s="1" t="s">
        <v>80</v>
      </c>
      <c r="C6" s="10">
        <v>2510015</v>
      </c>
      <c r="D6" s="11" t="s">
        <v>161</v>
      </c>
      <c r="E6" s="11" t="s">
        <v>162</v>
      </c>
      <c r="F6" s="11" t="s">
        <v>162</v>
      </c>
      <c r="G6" s="11" t="s">
        <v>86</v>
      </c>
      <c r="H6" s="12">
        <v>17701</v>
      </c>
    </row>
    <row r="7" spans="1:8">
      <c r="A7" s="9">
        <v>20006</v>
      </c>
      <c r="B7" s="1" t="s">
        <v>81</v>
      </c>
      <c r="C7" s="10">
        <v>1050022</v>
      </c>
      <c r="D7" s="11" t="s">
        <v>131</v>
      </c>
      <c r="E7" s="11" t="s">
        <v>132</v>
      </c>
      <c r="F7" s="11" t="s">
        <v>163</v>
      </c>
      <c r="G7" s="11" t="s">
        <v>86</v>
      </c>
      <c r="H7" s="12">
        <v>21794</v>
      </c>
    </row>
    <row r="8" spans="1:8">
      <c r="A8" s="9">
        <v>20007</v>
      </c>
      <c r="B8" s="1" t="s">
        <v>82</v>
      </c>
      <c r="C8" s="10">
        <v>2220022</v>
      </c>
      <c r="D8" s="11" t="s">
        <v>164</v>
      </c>
      <c r="E8" s="11" t="s">
        <v>165</v>
      </c>
      <c r="F8" s="11" t="s">
        <v>165</v>
      </c>
      <c r="G8" s="11" t="s">
        <v>87</v>
      </c>
      <c r="H8" s="12">
        <v>19024</v>
      </c>
    </row>
    <row r="9" spans="1:8">
      <c r="A9" s="9">
        <v>20008</v>
      </c>
      <c r="B9" s="1" t="s">
        <v>83</v>
      </c>
      <c r="C9" s="10">
        <v>2200012</v>
      </c>
      <c r="D9" s="11" t="s">
        <v>133</v>
      </c>
      <c r="E9" s="11" t="s">
        <v>134</v>
      </c>
      <c r="F9" s="11" t="s">
        <v>135</v>
      </c>
      <c r="G9" s="11" t="s">
        <v>86</v>
      </c>
      <c r="H9" s="12">
        <v>26601</v>
      </c>
    </row>
    <row r="10" spans="1:8">
      <c r="A10" s="9">
        <v>20009</v>
      </c>
      <c r="B10" s="1" t="s">
        <v>84</v>
      </c>
      <c r="C10" s="10">
        <v>1630023</v>
      </c>
      <c r="D10" s="11" t="s">
        <v>136</v>
      </c>
      <c r="E10" s="11" t="s">
        <v>137</v>
      </c>
      <c r="F10" s="11" t="s">
        <v>137</v>
      </c>
      <c r="G10" s="11" t="s">
        <v>87</v>
      </c>
      <c r="H10" s="12">
        <v>22054</v>
      </c>
    </row>
    <row r="11" spans="1:8">
      <c r="A11" s="9">
        <v>20010</v>
      </c>
      <c r="B11" s="1" t="s">
        <v>85</v>
      </c>
      <c r="C11" s="10">
        <v>2410801</v>
      </c>
      <c r="D11" s="11" t="s">
        <v>166</v>
      </c>
      <c r="E11" s="11" t="s">
        <v>167</v>
      </c>
      <c r="F11" s="11" t="s">
        <v>167</v>
      </c>
      <c r="G11" s="11" t="s">
        <v>87</v>
      </c>
      <c r="H11" s="12">
        <v>14645</v>
      </c>
    </row>
    <row r="12" spans="1:8">
      <c r="A12" s="13"/>
      <c r="B12" s="6"/>
      <c r="C12" s="14"/>
      <c r="D12" s="13"/>
      <c r="E12" s="13"/>
      <c r="F12" s="13"/>
      <c r="G12" s="13"/>
      <c r="H12" s="15"/>
    </row>
    <row r="13" spans="1:8">
      <c r="A13" s="13"/>
      <c r="B13" s="6"/>
      <c r="C13" s="14"/>
      <c r="D13" s="13"/>
      <c r="E13" s="13"/>
      <c r="F13" s="13"/>
      <c r="G13" s="13"/>
      <c r="H13" s="15"/>
    </row>
    <row r="14" spans="1:8">
      <c r="A14" s="13"/>
      <c r="B14" s="6"/>
      <c r="C14" s="14"/>
      <c r="D14" s="13"/>
      <c r="E14" s="13"/>
      <c r="F14" s="13"/>
      <c r="G14" s="13"/>
      <c r="H14" s="15"/>
    </row>
    <row r="15" spans="1:8">
      <c r="A15" s="13"/>
      <c r="B15" s="6"/>
      <c r="C15" s="14"/>
      <c r="D15" s="13"/>
      <c r="E15" s="13"/>
      <c r="F15" s="13"/>
      <c r="G15" s="13"/>
      <c r="H15" s="15"/>
    </row>
  </sheetData>
  <phoneticPr fontId="4"/>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vlookup</vt:lpstr>
      <vt:lpstr>hlookup</vt:lpstr>
      <vt:lpstr>練習問題1</vt:lpstr>
      <vt:lpstr>一致</vt:lpstr>
      <vt:lpstr>以上</vt:lpstr>
      <vt:lpstr>練習問題2</vt:lpstr>
      <vt:lpstr>練習問題3</vt:lpstr>
      <vt:lpstr>請求書</vt:lpstr>
      <vt:lpstr>お客様データ</vt:lpstr>
      <vt:lpstr>製品単価表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2004-04-21T05:35:54Z</dcterms:created>
  <dcterms:modified xsi:type="dcterms:W3CDTF">2014-06-19T05:18:21Z</dcterms:modified>
</cp:coreProperties>
</file>