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codeName="ThisWorkbook" defaultThemeVersion="164011"/>
  <bookViews>
    <workbookView xWindow="0" yWindow="0" windowWidth="20490" windowHeight="8565" tabRatio="844"/>
  </bookViews>
  <sheets>
    <sheet name="例題ゴールシーク" sheetId="18" r:id="rId1"/>
    <sheet name="例題売上予測" sheetId="14" r:id="rId2"/>
    <sheet name="課題収支表" sheetId="16" r:id="rId3"/>
    <sheet name="課題値引き" sheetId="17" r:id="rId4"/>
    <sheet name="課題値引き (ヒント)" sheetId="19" r:id="rId5"/>
    <sheet name="課題値引き(解答)" sheetId="29" state="hidden" r:id="rId6"/>
    <sheet name="例題ゴールシークとソルバー" sheetId="20" r:id="rId7"/>
    <sheet name="基本形" sheetId="21" r:id="rId8"/>
    <sheet name="例題人員配置" sheetId="22" r:id="rId9"/>
    <sheet name="例題人員配置(ヒント)" sheetId="23" r:id="rId10"/>
    <sheet name="例題人員配置 (解答)" sheetId="24" state="hidden" r:id="rId11"/>
    <sheet name="課題原料配分" sheetId="25" r:id="rId12"/>
    <sheet name="課題原料配分ヒント" sheetId="26" r:id="rId13"/>
    <sheet name="課題原料配分 (解答)" sheetId="27" state="hidden" r:id="rId14"/>
  </sheets>
  <definedNames>
    <definedName name="_Fill" localSheetId="5">#REF!</definedName>
    <definedName name="solver_adj" localSheetId="13">'課題原料配分 (解答)'!$H$8:$H$9</definedName>
    <definedName name="solver_adj" localSheetId="10">'例題人員配置 (解答)'!$G$13:$G$14</definedName>
    <definedName name="solver_cvg" localSheetId="13">0.0001</definedName>
    <definedName name="solver_cvg" localSheetId="10">0.0001</definedName>
    <definedName name="solver_drv" localSheetId="13">1</definedName>
    <definedName name="solver_drv" localSheetId="10">1</definedName>
    <definedName name="solver_eng" localSheetId="13">1</definedName>
    <definedName name="solver_eng" localSheetId="6" hidden="1">1</definedName>
    <definedName name="solver_eng" localSheetId="10">1</definedName>
    <definedName name="solver_est" localSheetId="13">1</definedName>
    <definedName name="solver_est" localSheetId="10">1</definedName>
    <definedName name="solver_itr" localSheetId="13">100</definedName>
    <definedName name="solver_itr" localSheetId="10">100</definedName>
    <definedName name="solver_lhs1" localSheetId="13">'課題原料配分 (解答)'!$B$11</definedName>
    <definedName name="solver_lhs1" localSheetId="10">'例題人員配置 (解答)'!$B$15</definedName>
    <definedName name="solver_lhs2" localSheetId="13">'課題原料配分 (解答)'!$B$8</definedName>
    <definedName name="solver_lhs2" localSheetId="10">'例題人員配置 (解答)'!$B$13</definedName>
    <definedName name="solver_lhs3" localSheetId="13">'課題原料配分 (解答)'!$B$10</definedName>
    <definedName name="solver_lhs3" localSheetId="10">'例題人員配置 (解答)'!$B$14</definedName>
    <definedName name="solver_lhs4" localSheetId="13">'課題原料配分 (解答)'!$B$9</definedName>
    <definedName name="solver_lhs4" localSheetId="10">'例題人員配置 (解答)'!$B$16</definedName>
    <definedName name="solver_lin" localSheetId="13">2</definedName>
    <definedName name="solver_lin" localSheetId="10">2</definedName>
    <definedName name="solver_mip" localSheetId="13">2147483647</definedName>
    <definedName name="solver_mni" localSheetId="13">30</definedName>
    <definedName name="solver_mrt" localSheetId="13">0.075</definedName>
    <definedName name="solver_msl" localSheetId="13">2</definedName>
    <definedName name="solver_neg" localSheetId="13">2</definedName>
    <definedName name="solver_neg" localSheetId="6" hidden="1">1</definedName>
    <definedName name="solver_neg" localSheetId="10">2</definedName>
    <definedName name="solver_nod" localSheetId="13">2147483647</definedName>
    <definedName name="solver_num" localSheetId="13">4</definedName>
    <definedName name="solver_num" localSheetId="6" hidden="1">0</definedName>
    <definedName name="solver_num" localSheetId="10">4</definedName>
    <definedName name="solver_nwt" localSheetId="13">1</definedName>
    <definedName name="solver_nwt" localSheetId="10">1</definedName>
    <definedName name="solver_opt" localSheetId="13">'課題原料配分 (解答)'!$K$9</definedName>
    <definedName name="solver_opt" localSheetId="6" hidden="1">例題ゴールシークとソルバー!$A$1</definedName>
    <definedName name="solver_opt" localSheetId="10">'例題人員配置 (解答)'!$J$14</definedName>
    <definedName name="solver_pre" localSheetId="13">0.000001</definedName>
    <definedName name="solver_pre" localSheetId="10">0.000001</definedName>
    <definedName name="solver_rbv" localSheetId="13">1</definedName>
    <definedName name="solver_rel1" localSheetId="13">3</definedName>
    <definedName name="solver_rel1" localSheetId="10">3</definedName>
    <definedName name="solver_rel2" localSheetId="13">1</definedName>
    <definedName name="solver_rel2" localSheetId="10">1</definedName>
    <definedName name="solver_rel3" localSheetId="13">3</definedName>
    <definedName name="solver_rel3" localSheetId="10">1</definedName>
    <definedName name="solver_rel4" localSheetId="13">1</definedName>
    <definedName name="solver_rel4" localSheetId="10">3</definedName>
    <definedName name="solver_rhs1" localSheetId="13">'課題原料配分 (解答)'!$D$11</definedName>
    <definedName name="solver_rhs1" localSheetId="10">'例題人員配置 (解答)'!$C$15</definedName>
    <definedName name="solver_rhs2" localSheetId="13">'課題原料配分 (解答)'!$D$8</definedName>
    <definedName name="solver_rhs2" localSheetId="10">'例題人員配置 (解答)'!$C$13</definedName>
    <definedName name="solver_rhs3" localSheetId="13">'課題原料配分 (解答)'!$D$10</definedName>
    <definedName name="solver_rhs3" localSheetId="10">'例題人員配置 (解答)'!$C$14</definedName>
    <definedName name="solver_rhs4" localSheetId="13">'課題原料配分 (解答)'!$D$9</definedName>
    <definedName name="solver_rhs4" localSheetId="10">'例題人員配置 (解答)'!$C$16</definedName>
    <definedName name="solver_rlx" localSheetId="13">1</definedName>
    <definedName name="solver_rsd" localSheetId="13">0</definedName>
    <definedName name="solver_scl" localSheetId="13">2</definedName>
    <definedName name="solver_scl" localSheetId="10">2</definedName>
    <definedName name="solver_sho" localSheetId="13">2</definedName>
    <definedName name="solver_sho" localSheetId="10">2</definedName>
    <definedName name="solver_ssz" localSheetId="13">100</definedName>
    <definedName name="solver_tim" localSheetId="13">100</definedName>
    <definedName name="solver_tim" localSheetId="10">100</definedName>
    <definedName name="solver_tol" localSheetId="13">0.05</definedName>
    <definedName name="solver_tol" localSheetId="10">0.05</definedName>
    <definedName name="solver_typ" localSheetId="13">1</definedName>
    <definedName name="solver_typ" localSheetId="6" hidden="1">1</definedName>
    <definedName name="solver_typ" localSheetId="10">1</definedName>
    <definedName name="solver_val" localSheetId="13">0</definedName>
    <definedName name="solver_val" localSheetId="6" hidden="1">0</definedName>
    <definedName name="solver_val" localSheetId="10">0</definedName>
    <definedName name="solver_ver" localSheetId="13">3</definedName>
    <definedName name="solver_ver" localSheetId="6" hidden="1">3</definedName>
    <definedName name="solver_ver" localSheetId="10">3</definedName>
  </definedNames>
  <calcPr calcId="171027"/>
</workbook>
</file>

<file path=xl/calcChain.xml><?xml version="1.0" encoding="utf-8"?>
<calcChain xmlns="http://schemas.openxmlformats.org/spreadsheetml/2006/main">
  <c r="A11" i="14" l="1"/>
  <c r="E10" i="29" l="1"/>
  <c r="E9" i="29"/>
  <c r="E11" i="29" s="1"/>
  <c r="E13" i="29" s="1"/>
  <c r="E8" i="29"/>
  <c r="E14" i="29" l="1"/>
  <c r="E15" i="29" s="1"/>
  <c r="A10" i="14" l="1"/>
  <c r="B8" i="27"/>
  <c r="B9" i="27"/>
  <c r="K9" i="27"/>
  <c r="B10" i="27"/>
  <c r="B11" i="27"/>
  <c r="B13" i="24"/>
  <c r="B14" i="24"/>
  <c r="J14" i="24"/>
  <c r="B15" i="24"/>
  <c r="B16" i="24"/>
  <c r="J14" i="23"/>
  <c r="F3" i="18" l="1"/>
  <c r="F10" i="18"/>
</calcChain>
</file>

<file path=xl/sharedStrings.xml><?xml version="1.0" encoding="utf-8"?>
<sst xmlns="http://schemas.openxmlformats.org/spreadsheetml/2006/main" count="138" uniqueCount="79">
  <si>
    <t>費用合計</t>
  </si>
  <si>
    <t>人件費</t>
    <rPh sb="0" eb="3">
      <t>ジンケンヒ</t>
    </rPh>
    <phoneticPr fontId="4"/>
  </si>
  <si>
    <t>事務諸費用</t>
    <rPh sb="0" eb="2">
      <t>ジムショヒ</t>
    </rPh>
    <rPh sb="2" eb="5">
      <t>ショヒヨウ</t>
    </rPh>
    <phoneticPr fontId="4"/>
  </si>
  <si>
    <t>賃貸費</t>
    <rPh sb="0" eb="2">
      <t>チンタイ</t>
    </rPh>
    <rPh sb="2" eb="3">
      <t>ヒ</t>
    </rPh>
    <phoneticPr fontId="4"/>
  </si>
  <si>
    <t>その他雑費</t>
    <rPh sb="2" eb="3">
      <t>ホカ</t>
    </rPh>
    <rPh sb="3" eb="5">
      <t>ザッピ</t>
    </rPh>
    <phoneticPr fontId="4"/>
  </si>
  <si>
    <t>保険料</t>
    <rPh sb="2" eb="3">
      <t>リョウ</t>
    </rPh>
    <phoneticPr fontId="4"/>
  </si>
  <si>
    <t>電話代</t>
    <rPh sb="2" eb="3">
      <t>ダイ</t>
    </rPh>
    <phoneticPr fontId="4"/>
  </si>
  <si>
    <t>営業収支</t>
    <rPh sb="2" eb="4">
      <t>シュウシ</t>
    </rPh>
    <phoneticPr fontId="4"/>
  </si>
  <si>
    <t>売上予測計算書</t>
    <rPh sb="0" eb="2">
      <t>ウリアゲ</t>
    </rPh>
    <rPh sb="2" eb="4">
      <t>ヨソク</t>
    </rPh>
    <rPh sb="4" eb="7">
      <t>ケイサンショ</t>
    </rPh>
    <phoneticPr fontId="3"/>
  </si>
  <si>
    <t>客単価</t>
    <rPh sb="0" eb="3">
      <t>キャクタンカ</t>
    </rPh>
    <phoneticPr fontId="3"/>
  </si>
  <si>
    <t>一日平均客数</t>
    <rPh sb="0" eb="2">
      <t>イチニチ</t>
    </rPh>
    <rPh sb="2" eb="4">
      <t>ヘイキン</t>
    </rPh>
    <rPh sb="4" eb="6">
      <t>キャクスウ</t>
    </rPh>
    <phoneticPr fontId="3"/>
  </si>
  <si>
    <t>月間客数</t>
    <rPh sb="0" eb="2">
      <t>ゲッカン</t>
    </rPh>
    <rPh sb="2" eb="4">
      <t>キャクスウ</t>
    </rPh>
    <phoneticPr fontId="3"/>
  </si>
  <si>
    <t>売上金額</t>
    <rPh sb="0" eb="2">
      <t>ウリアゲ</t>
    </rPh>
    <rPh sb="2" eb="4">
      <t>キンガク</t>
    </rPh>
    <phoneticPr fontId="3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</si>
  <si>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</si>
  <si>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</si>
  <si>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</si>
  <si>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</si>
  <si>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値引き</t>
    <rPh sb="0" eb="2">
      <t>ネビ</t>
    </rPh>
    <phoneticPr fontId="4"/>
  </si>
  <si>
    <t>値引き後</t>
    <rPh sb="0" eb="2">
      <t>ネビ</t>
    </rPh>
    <rPh sb="3" eb="4">
      <t>ゴ</t>
    </rPh>
    <phoneticPr fontId="4"/>
  </si>
  <si>
    <t>消費税</t>
    <rPh sb="0" eb="3">
      <t>ショウヒゼイ</t>
    </rPh>
    <phoneticPr fontId="4"/>
  </si>
  <si>
    <t>請求額</t>
    <rPh sb="0" eb="2">
      <t>セイキュウ</t>
    </rPh>
    <rPh sb="2" eb="3">
      <t>ガク</t>
    </rPh>
    <phoneticPr fontId="4"/>
  </si>
  <si>
    <t>粗利益率</t>
    <rPh sb="0" eb="3">
      <t>ソリエキ</t>
    </rPh>
    <rPh sb="3" eb="4">
      <t>リツ</t>
    </rPh>
    <phoneticPr fontId="3"/>
  </si>
  <si>
    <t>粗利益</t>
    <rPh sb="0" eb="3">
      <t>ソリエキ</t>
    </rPh>
    <phoneticPr fontId="3"/>
  </si>
  <si>
    <t>収入</t>
    <phoneticPr fontId="4"/>
  </si>
  <si>
    <t>収入合計</t>
    <phoneticPr fontId="4"/>
  </si>
  <si>
    <t>=</t>
    <phoneticPr fontId="3"/>
  </si>
  <si>
    <t>x</t>
    <phoneticPr fontId="3"/>
  </si>
  <si>
    <t>3*x=6となるようなxを求めたい</t>
    <rPh sb="13" eb="14">
      <t>モト</t>
    </rPh>
    <phoneticPr fontId="3"/>
  </si>
  <si>
    <t>*</t>
    <phoneticPr fontId="3"/>
  </si>
  <si>
    <t>18÷x=6となるようなxを求めたい</t>
    <rPh sb="14" eb="15">
      <t>モト</t>
    </rPh>
    <phoneticPr fontId="3"/>
  </si>
  <si>
    <t>÷</t>
    <phoneticPr fontId="3"/>
  </si>
  <si>
    <t>A</t>
    <phoneticPr fontId="3"/>
  </si>
  <si>
    <t>B</t>
    <phoneticPr fontId="3"/>
  </si>
  <si>
    <t>人材育成部門</t>
    <rPh sb="0" eb="2">
      <t>ジンザイ</t>
    </rPh>
    <rPh sb="2" eb="4">
      <t>イクセイ</t>
    </rPh>
    <rPh sb="4" eb="6">
      <t>ブモン</t>
    </rPh>
    <phoneticPr fontId="4"/>
  </si>
  <si>
    <t>教材開発部門</t>
    <rPh sb="0" eb="2">
      <t>キョウザイ</t>
    </rPh>
    <rPh sb="2" eb="4">
      <t>カイハツ</t>
    </rPh>
    <rPh sb="4" eb="6">
      <t>ブモン</t>
    </rPh>
    <phoneticPr fontId="4"/>
  </si>
  <si>
    <t>機器貸し出し部門</t>
    <rPh sb="0" eb="2">
      <t>キキ</t>
    </rPh>
    <rPh sb="2" eb="3">
      <t>カ</t>
    </rPh>
    <rPh sb="4" eb="5">
      <t>ダ</t>
    </rPh>
    <rPh sb="6" eb="8">
      <t>ブモン</t>
    </rPh>
    <phoneticPr fontId="4"/>
  </si>
  <si>
    <t xml:space="preserve">人材派遣部門 </t>
    <rPh sb="0" eb="2">
      <t>ジンザイ</t>
    </rPh>
    <rPh sb="2" eb="4">
      <t>ハケン</t>
    </rPh>
    <rPh sb="4" eb="6">
      <t>ブモン</t>
    </rPh>
    <phoneticPr fontId="4"/>
  </si>
  <si>
    <t>設備費</t>
    <rPh sb="2" eb="3">
      <t>ヒ</t>
    </rPh>
    <phoneticPr fontId="4"/>
  </si>
  <si>
    <t>支出</t>
    <rPh sb="0" eb="2">
      <t>シシュツ</t>
    </rPh>
    <phoneticPr fontId="4"/>
  </si>
  <si>
    <t>デスクトップパソコン</t>
    <phoneticPr fontId="4"/>
  </si>
  <si>
    <t>ノートパソコン</t>
    <phoneticPr fontId="4"/>
  </si>
  <si>
    <t>プリンター</t>
    <phoneticPr fontId="4"/>
  </si>
  <si>
    <t>↑x+y=</t>
    <phoneticPr fontId="3"/>
  </si>
  <si>
    <t>yが</t>
    <phoneticPr fontId="3"/>
  </si>
  <si>
    <t>↑2x+y=</t>
    <phoneticPr fontId="3"/>
  </si>
  <si>
    <t>となる</t>
    <phoneticPr fontId="3"/>
  </si>
  <si>
    <t>xが</t>
    <phoneticPr fontId="3"/>
  </si>
  <si>
    <t>である</t>
    <phoneticPr fontId="3"/>
  </si>
  <si>
    <t>が</t>
    <phoneticPr fontId="3"/>
  </si>
  <si>
    <t>目標</t>
    <rPh sb="0" eb="2">
      <t>モクヒョウ</t>
    </rPh>
    <phoneticPr fontId="3"/>
  </si>
  <si>
    <t>変数</t>
    <rPh sb="0" eb="2">
      <t>ヘンスウ</t>
    </rPh>
    <phoneticPr fontId="3"/>
  </si>
  <si>
    <t>条件</t>
    <rPh sb="0" eb="2">
      <t>ジョウケン</t>
    </rPh>
    <phoneticPr fontId="3"/>
  </si>
  <si>
    <t>↑2*x+4=</t>
    <phoneticPr fontId="3"/>
  </si>
  <si>
    <t>以上である</t>
    <rPh sb="0" eb="2">
      <t>イジョウ</t>
    </rPh>
    <phoneticPr fontId="3"/>
  </si>
  <si>
    <t>をとる</t>
    <phoneticPr fontId="3"/>
  </si>
  <si>
    <t>最大値</t>
    <rPh sb="0" eb="3">
      <t>サイダイチ</t>
    </rPh>
    <phoneticPr fontId="3"/>
  </si>
  <si>
    <t>のとき</t>
    <phoneticPr fontId="3"/>
  </si>
  <si>
    <t>以下である</t>
    <rPh sb="0" eb="2">
      <t>イカ</t>
    </rPh>
    <phoneticPr fontId="3"/>
  </si>
  <si>
    <t>をとる</t>
    <phoneticPr fontId="3"/>
  </si>
  <si>
    <t>のとき</t>
    <phoneticPr fontId="3"/>
  </si>
  <si>
    <t>yが</t>
    <phoneticPr fontId="3"/>
  </si>
  <si>
    <t>xが</t>
    <phoneticPr fontId="3"/>
  </si>
  <si>
    <t>以上</t>
    <rPh sb="0" eb="2">
      <t>イジョウ</t>
    </rPh>
    <phoneticPr fontId="3"/>
  </si>
  <si>
    <t>が</t>
    <phoneticPr fontId="13"/>
  </si>
  <si>
    <t>以上</t>
    <rPh sb="0" eb="2">
      <t>イジョウ</t>
    </rPh>
    <phoneticPr fontId="13"/>
  </si>
  <si>
    <t>をとる</t>
    <phoneticPr fontId="3"/>
  </si>
  <si>
    <t>のとき</t>
    <phoneticPr fontId="13"/>
  </si>
  <si>
    <t>yが</t>
    <phoneticPr fontId="13"/>
  </si>
  <si>
    <t>xが</t>
    <phoneticPr fontId="13"/>
  </si>
  <si>
    <t>が</t>
    <phoneticPr fontId="13"/>
  </si>
  <si>
    <t>をとる</t>
    <phoneticPr fontId="3"/>
  </si>
  <si>
    <t>のとき</t>
    <phoneticPr fontId="13"/>
  </si>
  <si>
    <t>yが</t>
    <phoneticPr fontId="13"/>
  </si>
  <si>
    <t>xが</t>
    <phoneticPr fontId="13"/>
  </si>
  <si>
    <t>年</t>
    <rPh sb="0" eb="1">
      <t>ネン</t>
    </rPh>
    <phoneticPr fontId="3"/>
  </si>
  <si>
    <t>月分</t>
    <rPh sb="0" eb="2">
      <t>ガツブン</t>
    </rPh>
    <phoneticPr fontId="3"/>
  </si>
  <si>
    <t>目標一日平均客数</t>
    <rPh sb="0" eb="2">
      <t>モクヒョウ</t>
    </rPh>
    <rPh sb="2" eb="4">
      <t>イチニチ</t>
    </rPh>
    <rPh sb="4" eb="6">
      <t>ヘイキン</t>
    </rPh>
    <rPh sb="6" eb="8">
      <t>キャクスウ</t>
    </rPh>
    <phoneticPr fontId="3"/>
  </si>
  <si>
    <t>品名</t>
    <rPh sb="0" eb="2">
      <t>ヒンメイ</t>
    </rPh>
    <phoneticPr fontId="4"/>
  </si>
  <si>
    <r>
      <t>京都IT化促進事業</t>
    </r>
    <r>
      <rPr>
        <b/>
        <sz val="14"/>
        <rFont val="游ゴシック"/>
        <family val="3"/>
        <charset val="128"/>
        <scheme val="minor"/>
      </rPr>
      <t>　収支表</t>
    </r>
    <rPh sb="0" eb="2">
      <t>キョウト</t>
    </rPh>
    <rPh sb="4" eb="5">
      <t>カ</t>
    </rPh>
    <rPh sb="5" eb="7">
      <t>ソクシン</t>
    </rPh>
    <rPh sb="7" eb="9">
      <t>ジギョウ</t>
    </rPh>
    <rPh sb="10" eb="12">
      <t>シュウシ</t>
    </rPh>
    <rPh sb="12" eb="1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</si>
</sst>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¥&quot;#,##0_);[Red]\(&quot;¥&quot;#,##0\)"/>
    <numFmt numFmtId="179" formatCode="&quot;$&quot;#,##0;[Red]\-&quot;$&quot;#,##0"/>
    <numFmt numFmtId="180" formatCode="&quot;$&quot;#,##0.00_);[Red]\(&quot;$&quot;#,##0.00\)"/>
  </numFmts>
  <fonts count="23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Geneva"/>
      <family val="2"/>
    </font>
    <font>
      <sz val="12"/>
      <name val="Geneva"/>
      <family val="2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sz val="12"/>
      <name val="細明朝体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Osaka"/>
      <family val="3"/>
      <charset val="128"/>
    </font>
    <font>
      <sz val="11"/>
      <name val="mspgothic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32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1" fillId="0" borderId="0"/>
    <xf numFmtId="38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/>
  </cellStyleXfs>
  <cellXfs count="153">
    <xf numFmtId="0" fontId="0" fillId="0" borderId="0" xfId="0"/>
    <xf numFmtId="178" fontId="5" fillId="0" borderId="0" xfId="4" applyNumberFormat="1" applyFont="1"/>
    <xf numFmtId="0" fontId="5" fillId="0" borderId="0" xfId="4" applyFont="1"/>
    <xf numFmtId="0" fontId="5" fillId="0" borderId="0" xfId="4" quotePrefix="1" applyFont="1"/>
    <xf numFmtId="0" fontId="1" fillId="0" borderId="0" xfId="5"/>
    <xf numFmtId="0" fontId="1" fillId="0" borderId="19" xfId="5" applyBorder="1"/>
    <xf numFmtId="0" fontId="1" fillId="5" borderId="26" xfId="5" applyFill="1" applyBorder="1"/>
    <xf numFmtId="0" fontId="1" fillId="0" borderId="0" xfId="5" applyBorder="1"/>
    <xf numFmtId="0" fontId="1" fillId="0" borderId="27" xfId="5" applyBorder="1"/>
    <xf numFmtId="0" fontId="1" fillId="0" borderId="28" xfId="5" applyFont="1" applyBorder="1"/>
    <xf numFmtId="0" fontId="1" fillId="0" borderId="0" xfId="5" applyFill="1" applyBorder="1"/>
    <xf numFmtId="0" fontId="1" fillId="0" borderId="31" xfId="5" applyBorder="1"/>
    <xf numFmtId="0" fontId="1" fillId="0" borderId="32" xfId="5" applyBorder="1"/>
    <xf numFmtId="0" fontId="1" fillId="0" borderId="33" xfId="5" applyBorder="1"/>
    <xf numFmtId="0" fontId="1" fillId="0" borderId="34" xfId="5" applyBorder="1"/>
    <xf numFmtId="0" fontId="1" fillId="0" borderId="35" xfId="5" applyBorder="1"/>
    <xf numFmtId="0" fontId="1" fillId="0" borderId="36" xfId="5" applyBorder="1"/>
    <xf numFmtId="0" fontId="1" fillId="0" borderId="37" xfId="5" applyBorder="1"/>
    <xf numFmtId="0" fontId="11" fillId="0" borderId="0" xfId="11" applyFont="1"/>
    <xf numFmtId="0" fontId="12" fillId="0" borderId="0" xfId="11" applyFont="1"/>
    <xf numFmtId="0" fontId="1" fillId="0" borderId="32" xfId="5" applyFont="1" applyBorder="1"/>
    <xf numFmtId="0" fontId="11" fillId="0" borderId="27" xfId="11" applyFont="1" applyBorder="1"/>
    <xf numFmtId="0" fontId="1" fillId="0" borderId="36" xfId="5" applyFont="1" applyBorder="1"/>
    <xf numFmtId="0" fontId="1" fillId="5" borderId="19" xfId="5" applyFill="1" applyBorder="1"/>
    <xf numFmtId="0" fontId="2" fillId="0" borderId="0" xfId="11" applyFont="1" applyBorder="1"/>
    <xf numFmtId="0" fontId="2" fillId="0" borderId="28" xfId="11" applyFont="1" applyBorder="1"/>
    <xf numFmtId="178" fontId="2" fillId="0" borderId="23" xfId="4" applyNumberFormat="1" applyFont="1" applyBorder="1"/>
    <xf numFmtId="0" fontId="5" fillId="0" borderId="23" xfId="4" applyFont="1" applyBorder="1"/>
    <xf numFmtId="38" fontId="5" fillId="0" borderId="23" xfId="1" applyFont="1" applyBorder="1"/>
    <xf numFmtId="38" fontId="5" fillId="6" borderId="22" xfId="1" applyFont="1" applyFill="1" applyBorder="1"/>
    <xf numFmtId="38" fontId="5" fillId="4" borderId="23" xfId="1" applyFont="1" applyFill="1" applyBorder="1"/>
    <xf numFmtId="178" fontId="2" fillId="7" borderId="23" xfId="4" applyNumberFormat="1" applyFont="1" applyFill="1" applyBorder="1"/>
    <xf numFmtId="0" fontId="2" fillId="7" borderId="23" xfId="4" applyFont="1" applyFill="1" applyBorder="1"/>
    <xf numFmtId="0" fontId="1" fillId="4" borderId="19" xfId="5" applyFill="1" applyBorder="1"/>
    <xf numFmtId="0" fontId="1" fillId="6" borderId="26" xfId="5" applyFill="1" applyBorder="1"/>
    <xf numFmtId="0" fontId="1" fillId="6" borderId="25" xfId="5" applyFill="1" applyBorder="1"/>
    <xf numFmtId="0" fontId="11" fillId="6" borderId="26" xfId="11" applyFont="1" applyFill="1" applyBorder="1"/>
    <xf numFmtId="0" fontId="11" fillId="6" borderId="25" xfId="11" applyFont="1" applyFill="1" applyBorder="1"/>
    <xf numFmtId="0" fontId="1" fillId="4" borderId="37" xfId="5" applyFont="1" applyFill="1" applyBorder="1"/>
    <xf numFmtId="0" fontId="1" fillId="4" borderId="33" xfId="5" applyFont="1" applyFill="1" applyBorder="1"/>
    <xf numFmtId="0" fontId="2" fillId="4" borderId="27" xfId="11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15" fillId="3" borderId="14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0" borderId="10" xfId="0" applyFont="1" applyBorder="1"/>
    <xf numFmtId="0" fontId="15" fillId="0" borderId="16" xfId="0" applyFont="1" applyBorder="1" applyAlignment="1">
      <alignment horizontal="center"/>
    </xf>
    <xf numFmtId="0" fontId="15" fillId="6" borderId="19" xfId="0" applyFont="1" applyFill="1" applyBorder="1"/>
    <xf numFmtId="0" fontId="15" fillId="0" borderId="17" xfId="0" applyFont="1" applyBorder="1"/>
    <xf numFmtId="0" fontId="15" fillId="4" borderId="11" xfId="0" applyFont="1" applyFill="1" applyBorder="1"/>
    <xf numFmtId="0" fontId="18" fillId="0" borderId="0" xfId="0" applyFont="1"/>
    <xf numFmtId="38" fontId="18" fillId="0" borderId="24" xfId="1" applyFont="1" applyBorder="1"/>
    <xf numFmtId="0" fontId="18" fillId="6" borderId="19" xfId="0" applyFont="1" applyFill="1" applyBorder="1"/>
    <xf numFmtId="0" fontId="18" fillId="4" borderId="38" xfId="0" applyFont="1" applyFill="1" applyBorder="1"/>
    <xf numFmtId="0" fontId="18" fillId="0" borderId="0" xfId="0" quotePrefix="1" applyFont="1"/>
    <xf numFmtId="38" fontId="18" fillId="4" borderId="23" xfId="1" applyFont="1" applyFill="1" applyBorder="1"/>
    <xf numFmtId="0" fontId="18" fillId="0" borderId="0" xfId="0" applyFont="1" applyFill="1" applyBorder="1"/>
    <xf numFmtId="9" fontId="18" fillId="0" borderId="24" xfId="0" applyNumberFormat="1" applyFont="1" applyBorder="1"/>
    <xf numFmtId="0" fontId="18" fillId="9" borderId="41" xfId="0" applyFont="1" applyFill="1" applyBorder="1"/>
    <xf numFmtId="0" fontId="18" fillId="9" borderId="42" xfId="0" applyFont="1" applyFill="1" applyBorder="1"/>
    <xf numFmtId="0" fontId="18" fillId="7" borderId="40" xfId="0" applyFont="1" applyFill="1" applyBorder="1"/>
    <xf numFmtId="0" fontId="19" fillId="4" borderId="39" xfId="0" applyFont="1" applyFill="1" applyBorder="1"/>
    <xf numFmtId="3" fontId="16" fillId="0" borderId="1" xfId="4" applyNumberFormat="1" applyFont="1" applyFill="1" applyBorder="1" applyAlignment="1">
      <alignment horizontal="centerContinuous"/>
    </xf>
    <xf numFmtId="178" fontId="15" fillId="0" borderId="9" xfId="4" applyNumberFormat="1" applyFont="1" applyFill="1" applyBorder="1" applyAlignment="1">
      <alignment horizontal="centerContinuous"/>
    </xf>
    <xf numFmtId="0" fontId="20" fillId="0" borderId="0" xfId="4" applyFont="1" applyAlignment="1">
      <alignment horizontal="centerContinuous"/>
    </xf>
    <xf numFmtId="0" fontId="20" fillId="0" borderId="0" xfId="4" applyFont="1"/>
    <xf numFmtId="0" fontId="21" fillId="0" borderId="2" xfId="4" applyFont="1" applyFill="1" applyBorder="1" applyAlignment="1">
      <alignment horizontal="centerContinuous"/>
    </xf>
    <xf numFmtId="178" fontId="21" fillId="0" borderId="3" xfId="4" applyNumberFormat="1" applyFont="1" applyFill="1" applyBorder="1" applyAlignment="1">
      <alignment horizontal="centerContinuous"/>
    </xf>
    <xf numFmtId="0" fontId="21" fillId="0" borderId="4" xfId="4" applyFont="1" applyFill="1" applyBorder="1" applyAlignment="1">
      <alignment horizontal="distributed"/>
    </xf>
    <xf numFmtId="178" fontId="21" fillId="0" borderId="0" xfId="2" applyNumberFormat="1" applyFont="1" applyFill="1" applyBorder="1" applyAlignment="1"/>
    <xf numFmtId="178" fontId="21" fillId="0" borderId="0" xfId="4" applyNumberFormat="1" applyFont="1" applyFill="1" applyBorder="1" applyAlignment="1"/>
    <xf numFmtId="0" fontId="22" fillId="3" borderId="20" xfId="4" applyFont="1" applyFill="1" applyBorder="1" applyAlignment="1">
      <alignment horizontal="distributed"/>
    </xf>
    <xf numFmtId="178" fontId="21" fillId="4" borderId="21" xfId="2" applyNumberFormat="1" applyFont="1" applyFill="1" applyBorder="1" applyAlignment="1"/>
    <xf numFmtId="0" fontId="21" fillId="0" borderId="7" xfId="4" applyFont="1" applyFill="1" applyBorder="1" applyAlignment="1">
      <alignment horizontal="centerContinuous"/>
    </xf>
    <xf numFmtId="178" fontId="21" fillId="0" borderId="8" xfId="2" applyNumberFormat="1" applyFont="1" applyFill="1" applyBorder="1" applyAlignment="1">
      <alignment horizontal="centerContinuous"/>
    </xf>
    <xf numFmtId="178" fontId="21" fillId="6" borderId="0" xfId="3" applyNumberFormat="1" applyFont="1" applyFill="1" applyBorder="1" applyAlignment="1"/>
    <xf numFmtId="178" fontId="21" fillId="0" borderId="0" xfId="3" applyNumberFormat="1" applyFont="1" applyFill="1" applyBorder="1" applyAlignment="1"/>
    <xf numFmtId="178" fontId="21" fillId="4" borderId="21" xfId="3" applyNumberFormat="1" applyFont="1" applyFill="1" applyBorder="1" applyAlignment="1"/>
    <xf numFmtId="0" fontId="22" fillId="2" borderId="5" xfId="4" applyFont="1" applyFill="1" applyBorder="1" applyAlignment="1">
      <alignment horizontal="distributed"/>
    </xf>
    <xf numFmtId="178" fontId="21" fillId="4" borderId="6" xfId="3" applyNumberFormat="1" applyFont="1" applyFill="1" applyBorder="1" applyAlignment="1"/>
    <xf numFmtId="178" fontId="20" fillId="0" borderId="0" xfId="3" applyNumberFormat="1" applyFont="1"/>
    <xf numFmtId="178" fontId="20" fillId="0" borderId="0" xfId="4" applyNumberFormat="1" applyFont="1"/>
    <xf numFmtId="178" fontId="21" fillId="7" borderId="23" xfId="4" applyNumberFormat="1" applyFont="1" applyFill="1" applyBorder="1"/>
    <xf numFmtId="0" fontId="21" fillId="7" borderId="23" xfId="4" applyFont="1" applyFill="1" applyBorder="1"/>
    <xf numFmtId="0" fontId="21" fillId="0" borderId="0" xfId="4" applyFont="1"/>
    <xf numFmtId="178" fontId="21" fillId="0" borderId="23" xfId="4" applyNumberFormat="1" applyFont="1" applyBorder="1"/>
    <xf numFmtId="38" fontId="21" fillId="0" borderId="23" xfId="1" applyFont="1" applyBorder="1"/>
    <xf numFmtId="0" fontId="21" fillId="0" borderId="23" xfId="4" applyFont="1" applyBorder="1"/>
    <xf numFmtId="38" fontId="21" fillId="4" borderId="23" xfId="1" applyFont="1" applyFill="1" applyBorder="1"/>
    <xf numFmtId="0" fontId="21" fillId="0" borderId="0" xfId="4" quotePrefix="1" applyFont="1"/>
    <xf numFmtId="38" fontId="21" fillId="6" borderId="22" xfId="1" applyFont="1" applyFill="1" applyBorder="1"/>
    <xf numFmtId="178" fontId="21" fillId="0" borderId="0" xfId="4" applyNumberFormat="1" applyFont="1"/>
    <xf numFmtId="0" fontId="15" fillId="0" borderId="0" xfId="5" applyFont="1"/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horizontal="center"/>
    </xf>
    <xf numFmtId="0" fontId="15" fillId="6" borderId="19" xfId="5" applyFont="1" applyFill="1" applyBorder="1"/>
    <xf numFmtId="0" fontId="15" fillId="4" borderId="19" xfId="5" applyFont="1" applyFill="1" applyBorder="1"/>
    <xf numFmtId="0" fontId="15" fillId="5" borderId="26" xfId="5" applyFont="1" applyFill="1" applyBorder="1"/>
    <xf numFmtId="0" fontId="15" fillId="0" borderId="19" xfId="5" applyFont="1" applyBorder="1"/>
    <xf numFmtId="0" fontId="15" fillId="6" borderId="26" xfId="5" applyFont="1" applyFill="1" applyBorder="1"/>
    <xf numFmtId="0" fontId="15" fillId="6" borderId="25" xfId="5" applyFont="1" applyFill="1" applyBorder="1"/>
    <xf numFmtId="0" fontId="15" fillId="0" borderId="0" xfId="5" applyFont="1" applyFill="1" applyBorder="1"/>
    <xf numFmtId="0" fontId="15" fillId="0" borderId="0" xfId="5" quotePrefix="1" applyFont="1" applyBorder="1"/>
    <xf numFmtId="0" fontId="15" fillId="4" borderId="26" xfId="5" quotePrefix="1" applyFont="1" applyFill="1" applyBorder="1"/>
    <xf numFmtId="0" fontId="15" fillId="0" borderId="28" xfId="5" applyFont="1" applyBorder="1"/>
    <xf numFmtId="0" fontId="15" fillId="0" borderId="26" xfId="5" applyFont="1" applyBorder="1"/>
    <xf numFmtId="0" fontId="15" fillId="0" borderId="27" xfId="5" applyFont="1" applyBorder="1"/>
    <xf numFmtId="0" fontId="15" fillId="6" borderId="30" xfId="5" applyFont="1" applyFill="1" applyBorder="1"/>
    <xf numFmtId="0" fontId="15" fillId="4" borderId="28" xfId="5" quotePrefix="1" applyFont="1" applyFill="1" applyBorder="1"/>
    <xf numFmtId="0" fontId="15" fillId="6" borderId="29" xfId="5" applyFont="1" applyFill="1" applyBorder="1"/>
    <xf numFmtId="0" fontId="15" fillId="0" borderId="0" xfId="5" applyFont="1" applyBorder="1"/>
    <xf numFmtId="0" fontId="15" fillId="4" borderId="25" xfId="5" applyFont="1" applyFill="1" applyBorder="1"/>
    <xf numFmtId="0" fontId="15" fillId="0" borderId="25" xfId="5" applyFont="1" applyBorder="1"/>
    <xf numFmtId="0" fontId="15" fillId="0" borderId="0" xfId="5" quotePrefix="1" applyFont="1"/>
    <xf numFmtId="0" fontId="15" fillId="4" borderId="37" xfId="5" applyFont="1" applyFill="1" applyBorder="1"/>
    <xf numFmtId="0" fontId="15" fillId="0" borderId="36" xfId="5" applyFont="1" applyBorder="1"/>
    <xf numFmtId="0" fontId="15" fillId="0" borderId="35" xfId="5" applyFont="1" applyBorder="1"/>
    <xf numFmtId="0" fontId="15" fillId="4" borderId="27" xfId="5" applyFont="1" applyFill="1" applyBorder="1"/>
    <xf numFmtId="0" fontId="15" fillId="0" borderId="34" xfId="5" applyFont="1" applyBorder="1"/>
    <xf numFmtId="0" fontId="15" fillId="4" borderId="33" xfId="5" applyFont="1" applyFill="1" applyBorder="1"/>
    <xf numFmtId="0" fontId="15" fillId="0" borderId="32" xfId="5" applyFont="1" applyBorder="1"/>
    <xf numFmtId="0" fontId="15" fillId="0" borderId="31" xfId="5" applyFont="1" applyBorder="1"/>
    <xf numFmtId="0" fontId="15" fillId="0" borderId="0" xfId="5" applyFont="1" applyAlignment="1">
      <alignment vertical="center"/>
    </xf>
    <xf numFmtId="0" fontId="22" fillId="0" borderId="0" xfId="11" applyFont="1" applyAlignment="1">
      <alignment vertical="center"/>
    </xf>
    <xf numFmtId="0" fontId="21" fillId="0" borderId="0" xfId="11" applyFont="1" applyAlignment="1">
      <alignment vertical="center"/>
    </xf>
    <xf numFmtId="0" fontId="15" fillId="5" borderId="19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0" fontId="15" fillId="4" borderId="37" xfId="5" applyFont="1" applyFill="1" applyBorder="1" applyAlignment="1">
      <alignment vertical="center"/>
    </xf>
    <xf numFmtId="0" fontId="15" fillId="0" borderId="28" xfId="5" applyFont="1" applyBorder="1" applyAlignment="1">
      <alignment vertical="center"/>
    </xf>
    <xf numFmtId="0" fontId="15" fillId="0" borderId="36" xfId="5" applyFont="1" applyBorder="1" applyAlignment="1">
      <alignment vertical="center"/>
    </xf>
    <xf numFmtId="0" fontId="15" fillId="0" borderId="27" xfId="5" applyFont="1" applyBorder="1" applyAlignment="1">
      <alignment vertical="center"/>
    </xf>
    <xf numFmtId="0" fontId="21" fillId="6" borderId="26" xfId="11" applyFont="1" applyFill="1" applyBorder="1" applyAlignment="1">
      <alignment vertical="center"/>
    </xf>
    <xf numFmtId="0" fontId="15" fillId="4" borderId="27" xfId="11" applyFont="1" applyFill="1" applyBorder="1" applyAlignment="1">
      <alignment vertical="center"/>
    </xf>
    <xf numFmtId="0" fontId="15" fillId="0" borderId="28" xfId="11" applyFont="1" applyBorder="1" applyAlignment="1">
      <alignment vertical="center"/>
    </xf>
    <xf numFmtId="0" fontId="15" fillId="0" borderId="0" xfId="11" applyFont="1" applyBorder="1" applyAlignment="1">
      <alignment vertical="center"/>
    </xf>
    <xf numFmtId="0" fontId="21" fillId="0" borderId="27" xfId="11" applyFont="1" applyBorder="1" applyAlignment="1">
      <alignment vertical="center"/>
    </xf>
    <xf numFmtId="0" fontId="21" fillId="6" borderId="25" xfId="11" applyFont="1" applyFill="1" applyBorder="1" applyAlignment="1">
      <alignment vertical="center"/>
    </xf>
    <xf numFmtId="0" fontId="15" fillId="4" borderId="19" xfId="5" applyFont="1" applyFill="1" applyBorder="1" applyAlignment="1">
      <alignment vertical="center"/>
    </xf>
    <xf numFmtId="0" fontId="15" fillId="4" borderId="33" xfId="5" applyFont="1" applyFill="1" applyBorder="1" applyAlignment="1">
      <alignment vertical="center"/>
    </xf>
    <xf numFmtId="0" fontId="15" fillId="0" borderId="32" xfId="5" applyFont="1" applyBorder="1" applyAlignment="1">
      <alignment vertical="center"/>
    </xf>
    <xf numFmtId="0" fontId="15" fillId="2" borderId="0" xfId="0" applyFont="1" applyFill="1" applyAlignment="1">
      <alignment horizontal="center"/>
    </xf>
    <xf numFmtId="178" fontId="21" fillId="8" borderId="41" xfId="4" applyNumberFormat="1" applyFont="1" applyFill="1" applyBorder="1" applyAlignment="1">
      <alignment horizontal="center"/>
    </xf>
    <xf numFmtId="178" fontId="21" fillId="8" borderId="43" xfId="4" applyNumberFormat="1" applyFont="1" applyFill="1" applyBorder="1" applyAlignment="1">
      <alignment horizontal="center"/>
    </xf>
    <xf numFmtId="178" fontId="21" fillId="8" borderId="42" xfId="4" applyNumberFormat="1" applyFont="1" applyFill="1" applyBorder="1" applyAlignment="1">
      <alignment horizontal="center"/>
    </xf>
    <xf numFmtId="178" fontId="21" fillId="8" borderId="44" xfId="4" applyNumberFormat="1" applyFont="1" applyFill="1" applyBorder="1" applyAlignment="1">
      <alignment horizontal="center"/>
    </xf>
    <xf numFmtId="178" fontId="2" fillId="8" borderId="41" xfId="4" applyNumberFormat="1" applyFont="1" applyFill="1" applyBorder="1" applyAlignment="1">
      <alignment horizontal="center"/>
    </xf>
    <xf numFmtId="178" fontId="2" fillId="8" borderId="43" xfId="4" applyNumberFormat="1" applyFont="1" applyFill="1" applyBorder="1" applyAlignment="1">
      <alignment horizontal="center"/>
    </xf>
    <xf numFmtId="178" fontId="2" fillId="8" borderId="42" xfId="4" applyNumberFormat="1" applyFont="1" applyFill="1" applyBorder="1" applyAlignment="1">
      <alignment horizontal="center"/>
    </xf>
    <xf numFmtId="178" fontId="2" fillId="8" borderId="44" xfId="4" applyNumberFormat="1" applyFont="1" applyFill="1" applyBorder="1" applyAlignment="1">
      <alignment horizontal="center"/>
    </xf>
  </cellXfs>
  <cellStyles count="15">
    <cellStyle name="Comma [0]" xfId="6"/>
    <cellStyle name="Comma_SOLVER1" xfId="7"/>
    <cellStyle name="Currency [0]" xfId="8"/>
    <cellStyle name="Currency_Solver Example" xfId="9"/>
    <cellStyle name="Normal_Solver Example" xfId="10"/>
    <cellStyle name="桁区切り" xfId="1" builtinId="6"/>
    <cellStyle name="通貨 [0.00]_sample_xl08" xfId="2"/>
    <cellStyle name="通貨 2" xfId="13"/>
    <cellStyle name="通貨_sample_xl08" xfId="3"/>
    <cellStyle name="標準" xfId="0" builtinId="0"/>
    <cellStyle name="標準 2" xfId="5"/>
    <cellStyle name="標準 2 2" xfId="12"/>
    <cellStyle name="標準 3" xfId="14"/>
    <cellStyle name="標準_sample_xl08" xfId="4"/>
    <cellStyle name="標準_solver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12</xdr:col>
      <xdr:colOff>266413</xdr:colOff>
      <xdr:row>7</xdr:row>
      <xdr:rowOff>190294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6225" y="304800"/>
          <a:ext cx="2295238" cy="164761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12</xdr:col>
      <xdr:colOff>285461</xdr:colOff>
      <xdr:row>15</xdr:row>
      <xdr:rowOff>209343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5" y="2314575"/>
          <a:ext cx="2314286" cy="1657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142875</xdr:rowOff>
    </xdr:from>
    <xdr:to>
      <xdr:col>8</xdr:col>
      <xdr:colOff>352425</xdr:colOff>
      <xdr:row>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23900" y="381000"/>
          <a:ext cx="5210175" cy="15525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人の人員を配備したい。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20</xdr:col>
      <xdr:colOff>123124</xdr:colOff>
      <xdr:row>24</xdr:row>
      <xdr:rowOff>18327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4850" y="0"/>
          <a:ext cx="5609524" cy="57809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10</xdr:col>
      <xdr:colOff>123825</xdr:colOff>
      <xdr:row>8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" y="485775"/>
          <a:ext cx="6248400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人の人員を配備したい。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1</xdr:row>
      <xdr:rowOff>114300</xdr:rowOff>
    </xdr:from>
    <xdr:to>
      <xdr:col>10</xdr:col>
      <xdr:colOff>457199</xdr:colOff>
      <xdr:row>11</xdr:row>
      <xdr:rowOff>180975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7699" y="285750"/>
          <a:ext cx="6753225" cy="24479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種類の製品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を生産する工場がある。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それぞれの製品の生産には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種類の原料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が必要となる。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単位生産するために原料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単位，原料Ｄを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単位必要とし，製品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単位生産するために原料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単位必要とする。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また，原料の単位期間あたりの使用量には制限があり，原料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単位までしか使用できない。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そして，製品を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単位生産する利益は，製品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であり製品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である。 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原料の制約内で最大の利益をあげる，単位期間あたりの製品Ａ，Ｂの生産量はそれぞれいくらか。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76199</xdr:rowOff>
    </xdr:from>
    <xdr:to>
      <xdr:col>6</xdr:col>
      <xdr:colOff>66675</xdr:colOff>
      <xdr:row>5</xdr:row>
      <xdr:rowOff>95249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" y="76199"/>
          <a:ext cx="3505200" cy="11144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利益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4x + 3y →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最大化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使用量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2x + 1y &lt;= 100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使用量 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1x + 1y &lt;= 60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生産量は正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x, y &gt;= 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</a:p>
      </xdr:txBody>
    </xdr:sp>
    <xdr:clientData/>
  </xdr:twoCellAnchor>
  <xdr:twoCellAnchor editAs="oneCell">
    <xdr:from>
      <xdr:col>0</xdr:col>
      <xdr:colOff>752474</xdr:colOff>
      <xdr:row>13</xdr:row>
      <xdr:rowOff>95250</xdr:rowOff>
    </xdr:from>
    <xdr:to>
      <xdr:col>10</xdr:col>
      <xdr:colOff>95249</xdr:colOff>
      <xdr:row>24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52474" y="2819400"/>
          <a:ext cx="6867525" cy="24669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種類の製品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を生産する工場がある。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それぞれの製品の生産には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種類の原料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が必要となる。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単位生産するために原料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単位，原料Ｄを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単位必要とし，製品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単位生産するために原料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単位必要とする。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また，原料の単位期間あたりの使用量には制限があり，原料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単位までしか使用できない。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そして，製品を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単位生産する利益は，製品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であり製品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である。 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原料の制約内で最大の利益をあげる，単位期間あたりの製品Ａ，Ｂの生産量はそれぞれいくらか。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18</xdr:col>
      <xdr:colOff>618426</xdr:colOff>
      <xdr:row>26</xdr:row>
      <xdr:rowOff>85002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0"/>
          <a:ext cx="5590476" cy="57809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114300</xdr:rowOff>
    </xdr:from>
    <xdr:to>
      <xdr:col>5</xdr:col>
      <xdr:colOff>304800</xdr:colOff>
      <xdr:row>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14300"/>
          <a:ext cx="3743325" cy="609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利益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4x + 3y →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最大化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2x + 1y &lt;= 100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 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1x + 1y &lt;= 60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生産量は正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x, y &gt;= 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 editAs="oneCell">
    <xdr:from>
      <xdr:col>1</xdr:col>
      <xdr:colOff>38100</xdr:colOff>
      <xdr:row>14</xdr:row>
      <xdr:rowOff>38100</xdr:rowOff>
    </xdr:from>
    <xdr:to>
      <xdr:col>9</xdr:col>
      <xdr:colOff>428625</xdr:colOff>
      <xdr:row>22</xdr:row>
      <xdr:rowOff>171451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66775" y="2438400"/>
          <a:ext cx="7019925" cy="1504951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種類の製品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を生産する工場がある。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それぞれの製品の生産には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種類の原料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が必要となる。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単位生産するために原料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単位，原料Ｄを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単位必要とし，製品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単位生産するために原料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単位必要とする。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また，原料の単位期間あたりの使用量には制限があり，原料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単位までしか使用できない。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そして，製品を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単位生産する利益は，製品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であり製品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である。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原料の制約内で最大の利益をあげる，単位期間あたりの製品Ａ，Ｂの生産量はそれぞれいくらか。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47625</xdr:rowOff>
    </xdr:from>
    <xdr:to>
      <xdr:col>6</xdr:col>
      <xdr:colOff>485775</xdr:colOff>
      <xdr:row>7</xdr:row>
      <xdr:rowOff>95250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3209925" y="400050"/>
          <a:ext cx="2390775" cy="1190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客単価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円、粗利益率が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％のとき、粗利益が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2,500,000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円になるためには、一日の平均客数は何人を見込む必要があるか。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10</xdr:col>
      <xdr:colOff>275937</xdr:colOff>
      <xdr:row>7</xdr:row>
      <xdr:rowOff>75998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476250"/>
          <a:ext cx="2304762" cy="16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0</xdr:rowOff>
    </xdr:from>
    <xdr:to>
      <xdr:col>8</xdr:col>
      <xdr:colOff>28575</xdr:colOff>
      <xdr:row>7</xdr:row>
      <xdr:rowOff>85725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33700" y="971550"/>
          <a:ext cx="4133850" cy="666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営業収支が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962150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9524</xdr:colOff>
      <xdr:row>0</xdr:row>
      <xdr:rowOff>104774</xdr:rowOff>
    </xdr:from>
    <xdr:to>
      <xdr:col>6</xdr:col>
      <xdr:colOff>730249</xdr:colOff>
      <xdr:row>6</xdr:row>
      <xdr:rowOff>190499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87337" y="104774"/>
          <a:ext cx="4586287" cy="1228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158,000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178,000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19,800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8%)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7,000,000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105025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9524</xdr:colOff>
      <xdr:row>0</xdr:row>
      <xdr:rowOff>104774</xdr:rowOff>
    </xdr:from>
    <xdr:to>
      <xdr:col>5</xdr:col>
      <xdr:colOff>619124</xdr:colOff>
      <xdr:row>4</xdr:row>
      <xdr:rowOff>222249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287337" y="104774"/>
          <a:ext cx="4467225" cy="1101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158000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178000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19800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8%)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7,000,000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円以内で抑えるとしたら、いくら値引きしなければならないか。</a:t>
          </a: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10</xdr:col>
      <xdr:colOff>28286</xdr:colOff>
      <xdr:row>13</xdr:row>
      <xdr:rowOff>126798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9438" y="1722438"/>
          <a:ext cx="2314286" cy="1619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05025" y="0"/>
          <a:ext cx="34671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104775</xdr:rowOff>
    </xdr:from>
    <xdr:to>
      <xdr:col>5</xdr:col>
      <xdr:colOff>512762</xdr:colOff>
      <xdr:row>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5750" y="104775"/>
          <a:ext cx="4360862" cy="876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10</xdr:row>
      <xdr:rowOff>66675</xdr:rowOff>
    </xdr:from>
    <xdr:to>
      <xdr:col>12</xdr:col>
      <xdr:colOff>171450</xdr:colOff>
      <xdr:row>15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8200" y="2466975"/>
          <a:ext cx="4953000" cy="12763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連立方程式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+mn-ea"/>
            </a:rPr>
            <a:t>2x+y=5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+mn-ea"/>
            </a:rPr>
            <a:t>x+y=3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を満たす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x,y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の値を求めよ。</a:t>
          </a:r>
        </a:p>
      </xdr:txBody>
    </xdr:sp>
    <xdr:clientData/>
  </xdr:twoCellAnchor>
  <xdr:twoCellAnchor>
    <xdr:from>
      <xdr:col>1</xdr:col>
      <xdr:colOff>161925</xdr:colOff>
      <xdr:row>0</xdr:row>
      <xdr:rowOff>38100</xdr:rowOff>
    </xdr:from>
    <xdr:to>
      <xdr:col>13</xdr:col>
      <xdr:colOff>371475</xdr:colOff>
      <xdr:row>4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47725" y="38100"/>
          <a:ext cx="8439150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方程式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+mn-ea"/>
            </a:rPr>
            <a:t>2x+4=10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を解け。</a:t>
          </a:r>
        </a:p>
      </xdr:txBody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23</xdr:col>
      <xdr:colOff>85029</xdr:colOff>
      <xdr:row>33</xdr:row>
      <xdr:rowOff>218358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2400300"/>
          <a:ext cx="5571429" cy="5733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6</xdr:col>
      <xdr:colOff>333375</xdr:colOff>
      <xdr:row>6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7675" y="323850"/>
          <a:ext cx="3133725" cy="11811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+mn-ea"/>
            </a:rPr>
            <a:t>x&gt;=0, y&gt;=0, 2x+3y&lt;=24, x+y&lt;=10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のとき、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+mn-ea"/>
            </a:rPr>
            <a:t>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+mn-ea"/>
            </a:rPr>
            <a:t>z=3x+4y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の最大値を求めよ。</a:t>
          </a: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20</xdr:col>
      <xdr:colOff>104076</xdr:colOff>
      <xdr:row>24</xdr:row>
      <xdr:rowOff>37375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5" y="0"/>
          <a:ext cx="5590476" cy="580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2</xdr:row>
      <xdr:rowOff>66675</xdr:rowOff>
    </xdr:from>
    <xdr:to>
      <xdr:col>6</xdr:col>
      <xdr:colOff>295275</xdr:colOff>
      <xdr:row>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409575"/>
          <a:ext cx="5019675" cy="1495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人の人員を配備したい。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1"/>
  <sheetViews>
    <sheetView tabSelected="1" workbookViewId="0"/>
  </sheetViews>
  <sheetFormatPr defaultColWidth="8.875" defaultRowHeight="18.75"/>
  <cols>
    <col min="1" max="1" width="4.625" style="41" customWidth="1"/>
    <col min="2" max="2" width="5.625" style="43" customWidth="1"/>
    <col min="3" max="3" width="3.625" style="43" customWidth="1"/>
    <col min="4" max="4" width="4.375" style="43" customWidth="1"/>
    <col min="5" max="5" width="3.875" style="43" customWidth="1"/>
    <col min="6" max="6" width="4.875" style="43" customWidth="1"/>
    <col min="7" max="16384" width="8.875" style="43"/>
  </cols>
  <sheetData>
    <row r="1" spans="1:6" ht="24" customHeight="1">
      <c r="A1" s="41" t="s">
        <v>31</v>
      </c>
      <c r="B1" s="42" t="s">
        <v>27</v>
      </c>
    </row>
    <row r="2" spans="1:6" ht="19.5" thickBot="1"/>
    <row r="3" spans="1:6" ht="19.5" thickBot="1">
      <c r="B3" s="44">
        <v>3</v>
      </c>
      <c r="C3" s="45" t="s">
        <v>28</v>
      </c>
      <c r="D3" s="46" t="s">
        <v>26</v>
      </c>
      <c r="E3" s="47" t="s">
        <v>25</v>
      </c>
      <c r="F3" s="48">
        <f>6</f>
        <v>6</v>
      </c>
    </row>
    <row r="4" spans="1:6" ht="19.5" thickBot="1">
      <c r="B4" s="49">
        <v>3</v>
      </c>
      <c r="C4" s="50"/>
      <c r="D4" s="51"/>
      <c r="E4" s="52"/>
      <c r="F4" s="53"/>
    </row>
    <row r="8" spans="1:6" ht="24">
      <c r="A8" s="41" t="s">
        <v>32</v>
      </c>
      <c r="B8" s="42" t="s">
        <v>29</v>
      </c>
    </row>
    <row r="9" spans="1:6" ht="19.5" thickBot="1"/>
    <row r="10" spans="1:6" ht="19.5" thickBot="1">
      <c r="B10" s="44">
        <v>18</v>
      </c>
      <c r="C10" s="45" t="s">
        <v>30</v>
      </c>
      <c r="D10" s="46" t="s">
        <v>26</v>
      </c>
      <c r="E10" s="47" t="s">
        <v>25</v>
      </c>
      <c r="F10" s="48">
        <f>6</f>
        <v>6</v>
      </c>
    </row>
    <row r="11" spans="1:6" ht="19.5" thickBot="1">
      <c r="B11" s="49">
        <v>18</v>
      </c>
      <c r="C11" s="50"/>
      <c r="D11" s="51"/>
      <c r="E11" s="52"/>
      <c r="F11" s="5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1:K16"/>
  <sheetViews>
    <sheetView workbookViewId="0"/>
  </sheetViews>
  <sheetFormatPr defaultRowHeight="18.75"/>
  <cols>
    <col min="1" max="1" width="9.125" style="96" customWidth="1"/>
    <col min="2" max="2" width="9" style="96"/>
    <col min="3" max="3" width="9.625" style="96" customWidth="1"/>
    <col min="4" max="4" width="11.5" style="96" customWidth="1"/>
    <col min="5" max="6" width="9" style="96"/>
    <col min="7" max="7" width="7" style="96" customWidth="1"/>
    <col min="8" max="16384" width="9" style="96"/>
  </cols>
  <sheetData>
    <row r="11" spans="1:11" ht="19.5" thickBot="1"/>
    <row r="12" spans="1:11" ht="19.5" thickBot="1">
      <c r="B12" s="101" t="s">
        <v>51</v>
      </c>
    </row>
    <row r="13" spans="1:11" ht="19.5" thickBot="1">
      <c r="A13" s="117"/>
      <c r="B13" s="118"/>
      <c r="C13" s="119">
        <v>240000</v>
      </c>
      <c r="D13" s="120" t="s">
        <v>57</v>
      </c>
      <c r="F13" s="96" t="s">
        <v>61</v>
      </c>
      <c r="G13" s="111"/>
    </row>
    <row r="14" spans="1:11" ht="19.5" thickBot="1">
      <c r="A14" s="117"/>
      <c r="B14" s="121"/>
      <c r="C14" s="114">
        <v>10</v>
      </c>
      <c r="D14" s="122" t="s">
        <v>57</v>
      </c>
      <c r="F14" s="96" t="s">
        <v>60</v>
      </c>
      <c r="G14" s="113"/>
      <c r="H14" s="96" t="s">
        <v>59</v>
      </c>
      <c r="I14" s="96" t="s">
        <v>55</v>
      </c>
      <c r="J14" s="100">
        <f>3*G13+4*G14</f>
        <v>0</v>
      </c>
      <c r="K14" s="105" t="s">
        <v>58</v>
      </c>
    </row>
    <row r="15" spans="1:11">
      <c r="A15" s="117"/>
      <c r="B15" s="121"/>
      <c r="C15" s="114">
        <v>0</v>
      </c>
      <c r="D15" s="122" t="s">
        <v>53</v>
      </c>
    </row>
    <row r="16" spans="1:11" ht="19.5" thickBot="1">
      <c r="A16" s="117"/>
      <c r="B16" s="123"/>
      <c r="C16" s="124">
        <v>0</v>
      </c>
      <c r="D16" s="125" t="s">
        <v>53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1:K16"/>
  <sheetViews>
    <sheetView workbookViewId="0">
      <selection activeCell="D17" sqref="D17"/>
    </sheetView>
  </sheetViews>
  <sheetFormatPr defaultRowHeight="13.5"/>
  <cols>
    <col min="1" max="2" width="9" style="4"/>
    <col min="3" max="3" width="9.625" style="4" customWidth="1"/>
    <col min="4" max="4" width="11.5" style="4" customWidth="1"/>
    <col min="5" max="6" width="9" style="4"/>
    <col min="7" max="7" width="7" style="4" customWidth="1"/>
    <col min="8" max="16384" width="9" style="4"/>
  </cols>
  <sheetData>
    <row r="11" spans="2:11" ht="14.25" thickBot="1"/>
    <row r="12" spans="2:11" ht="14.25" thickBot="1">
      <c r="B12" s="6" t="s">
        <v>51</v>
      </c>
    </row>
    <row r="13" spans="2:11" ht="14.25" thickBot="1">
      <c r="B13" s="17">
        <f>20000*G13+30000*G14</f>
        <v>240000</v>
      </c>
      <c r="C13" s="16">
        <v>240000</v>
      </c>
      <c r="D13" s="15" t="s">
        <v>57</v>
      </c>
      <c r="F13" s="4" t="s">
        <v>46</v>
      </c>
      <c r="G13" s="34">
        <v>6</v>
      </c>
    </row>
    <row r="14" spans="2:11" ht="14.25" thickBot="1">
      <c r="B14" s="8">
        <f>G13+G14</f>
        <v>10</v>
      </c>
      <c r="C14" s="7">
        <v>10</v>
      </c>
      <c r="D14" s="14" t="s">
        <v>57</v>
      </c>
      <c r="F14" s="4" t="s">
        <v>43</v>
      </c>
      <c r="G14" s="35">
        <v>4</v>
      </c>
      <c r="H14" s="4" t="s">
        <v>56</v>
      </c>
      <c r="I14" s="4" t="s">
        <v>55</v>
      </c>
      <c r="J14" s="5">
        <f>3*G13+4*G14</f>
        <v>34</v>
      </c>
      <c r="K14" s="10" t="s">
        <v>54</v>
      </c>
    </row>
    <row r="15" spans="2:11">
      <c r="B15" s="8">
        <f>G13</f>
        <v>6</v>
      </c>
      <c r="C15" s="7">
        <v>0</v>
      </c>
      <c r="D15" s="14" t="s">
        <v>53</v>
      </c>
    </row>
    <row r="16" spans="2:11" ht="14.25" thickBot="1">
      <c r="B16" s="13">
        <f>G14</f>
        <v>4</v>
      </c>
      <c r="C16" s="12">
        <v>0</v>
      </c>
      <c r="D16" s="11" t="s">
        <v>53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8.75"/>
  <cols>
    <col min="1" max="2" width="9" style="96"/>
    <col min="3" max="3" width="9.625" style="96" customWidth="1"/>
    <col min="4" max="4" width="11.5" style="96" customWidth="1"/>
    <col min="5" max="6" width="9" style="96"/>
    <col min="7" max="7" width="7" style="96" customWidth="1"/>
    <col min="8" max="16384" width="9" style="96"/>
  </cols>
  <sheetData/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9"/>
  <sheetViews>
    <sheetView workbookViewId="0"/>
  </sheetViews>
  <sheetFormatPr defaultColWidth="10.875" defaultRowHeight="17.100000000000001" customHeight="1"/>
  <cols>
    <col min="1" max="1" width="10.125" style="127" customWidth="1"/>
    <col min="2" max="2" width="15.875" style="128" customWidth="1"/>
    <col min="3" max="3" width="3.5" style="128" customWidth="1"/>
    <col min="4" max="4" width="6.375" style="128" customWidth="1"/>
    <col min="5" max="5" width="12.75" style="128" customWidth="1"/>
    <col min="6" max="6" width="6.625" style="128" customWidth="1"/>
    <col min="7" max="16384" width="10.875" style="128"/>
  </cols>
  <sheetData>
    <row r="1" spans="1:12" ht="17.25" customHeight="1"/>
    <row r="2" spans="1:12" ht="17.25" customHeight="1"/>
    <row r="3" spans="1:12" ht="17.25" customHeight="1"/>
    <row r="4" spans="1:12" ht="17.25" customHeight="1"/>
    <row r="5" spans="1:12" ht="17.25" customHeight="1"/>
    <row r="6" spans="1:12" ht="17.25" customHeight="1" thickBot="1">
      <c r="A6" s="128"/>
    </row>
    <row r="7" spans="1:12" ht="17.25" customHeight="1" thickBot="1">
      <c r="A7" s="128"/>
      <c r="B7" s="129" t="s">
        <v>51</v>
      </c>
      <c r="C7" s="130"/>
      <c r="D7" s="126"/>
      <c r="E7" s="126"/>
    </row>
    <row r="8" spans="1:12" ht="17.25" customHeight="1" thickBot="1">
      <c r="A8" s="128"/>
      <c r="B8" s="131"/>
      <c r="C8" s="132" t="s">
        <v>63</v>
      </c>
      <c r="D8" s="133">
        <v>100</v>
      </c>
      <c r="E8" s="134" t="s">
        <v>57</v>
      </c>
      <c r="G8" s="128" t="s">
        <v>68</v>
      </c>
      <c r="H8" s="135"/>
    </row>
    <row r="9" spans="1:12" ht="17.25" customHeight="1" thickBot="1">
      <c r="A9" s="128"/>
      <c r="B9" s="136"/>
      <c r="C9" s="137" t="s">
        <v>63</v>
      </c>
      <c r="D9" s="138">
        <v>60</v>
      </c>
      <c r="E9" s="139" t="s">
        <v>57</v>
      </c>
      <c r="G9" s="128" t="s">
        <v>67</v>
      </c>
      <c r="H9" s="140"/>
      <c r="I9" s="128" t="s">
        <v>66</v>
      </c>
      <c r="J9" s="126" t="s">
        <v>55</v>
      </c>
      <c r="K9" s="141"/>
      <c r="L9" s="130" t="s">
        <v>65</v>
      </c>
    </row>
    <row r="10" spans="1:12" ht="17.25" customHeight="1">
      <c r="A10" s="128"/>
      <c r="B10" s="136"/>
      <c r="C10" s="137" t="s">
        <v>63</v>
      </c>
      <c r="D10" s="138">
        <v>0</v>
      </c>
      <c r="E10" s="139" t="s">
        <v>64</v>
      </c>
    </row>
    <row r="11" spans="1:12" ht="17.25" customHeight="1" thickBot="1">
      <c r="A11" s="128"/>
      <c r="B11" s="142"/>
      <c r="C11" s="132" t="s">
        <v>63</v>
      </c>
      <c r="D11" s="143">
        <v>0</v>
      </c>
      <c r="E11" s="134" t="s">
        <v>62</v>
      </c>
    </row>
    <row r="12" spans="1:12" ht="17.25" customHeight="1"/>
    <row r="13" spans="1:12" ht="17.25" customHeight="1"/>
    <row r="14" spans="1:12" ht="17.25" customHeight="1"/>
    <row r="15" spans="1:12" ht="17.25" customHeight="1"/>
    <row r="16" spans="1:12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6:L11"/>
  <sheetViews>
    <sheetView workbookViewId="0">
      <selection activeCell="F6" sqref="F6"/>
    </sheetView>
  </sheetViews>
  <sheetFormatPr defaultColWidth="10.875" defaultRowHeight="17.100000000000001" customHeight="1"/>
  <cols>
    <col min="1" max="1" width="10.125" style="19" customWidth="1"/>
    <col min="2" max="2" width="16" style="18" customWidth="1"/>
    <col min="3" max="3" width="3.25" style="18" customWidth="1"/>
    <col min="4" max="4" width="6.375" style="18" customWidth="1"/>
    <col min="5" max="5" width="12.75" style="18" customWidth="1"/>
    <col min="6" max="6" width="6.625" style="18" customWidth="1"/>
    <col min="7" max="16384" width="10.875" style="18"/>
  </cols>
  <sheetData>
    <row r="6" spans="2:12" s="18" customFormat="1" ht="17.100000000000001" customHeight="1" thickBot="1"/>
    <row r="7" spans="2:12" s="18" customFormat="1" ht="17.100000000000001" customHeight="1" thickBot="1">
      <c r="B7" s="23" t="s">
        <v>51</v>
      </c>
      <c r="C7" s="10"/>
      <c r="D7" s="4"/>
      <c r="E7" s="4"/>
    </row>
    <row r="8" spans="2:12" s="18" customFormat="1" ht="17.100000000000001" customHeight="1" thickBot="1">
      <c r="B8" s="38">
        <f>2*H8+H9</f>
        <v>100</v>
      </c>
      <c r="C8" s="9" t="s">
        <v>69</v>
      </c>
      <c r="D8" s="22">
        <v>100</v>
      </c>
      <c r="E8" s="8" t="s">
        <v>57</v>
      </c>
      <c r="G8" s="18" t="s">
        <v>73</v>
      </c>
      <c r="H8" s="36">
        <v>40</v>
      </c>
    </row>
    <row r="9" spans="2:12" s="18" customFormat="1" ht="17.100000000000001" customHeight="1" thickBot="1">
      <c r="B9" s="40">
        <f>H8+H9</f>
        <v>60</v>
      </c>
      <c r="C9" s="25" t="s">
        <v>69</v>
      </c>
      <c r="D9" s="24">
        <v>60</v>
      </c>
      <c r="E9" s="21" t="s">
        <v>57</v>
      </c>
      <c r="G9" s="18" t="s">
        <v>72</v>
      </c>
      <c r="H9" s="37">
        <v>20</v>
      </c>
      <c r="I9" s="18" t="s">
        <v>71</v>
      </c>
      <c r="J9" s="4" t="s">
        <v>55</v>
      </c>
      <c r="K9" s="33">
        <f>4*H8+3*H9</f>
        <v>220</v>
      </c>
      <c r="L9" s="10" t="s">
        <v>70</v>
      </c>
    </row>
    <row r="10" spans="2:12" s="18" customFormat="1" ht="17.100000000000001" customHeight="1">
      <c r="B10" s="40">
        <f>2*H8+H9</f>
        <v>100</v>
      </c>
      <c r="C10" s="25" t="s">
        <v>69</v>
      </c>
      <c r="D10" s="24">
        <v>0</v>
      </c>
      <c r="E10" s="21" t="s">
        <v>64</v>
      </c>
    </row>
    <row r="11" spans="2:12" s="18" customFormat="1" ht="17.100000000000001" customHeight="1" thickBot="1">
      <c r="B11" s="39">
        <f>H8+H9</f>
        <v>60</v>
      </c>
      <c r="C11" s="9" t="s">
        <v>69</v>
      </c>
      <c r="D11" s="20">
        <v>0</v>
      </c>
      <c r="E11" s="8" t="s">
        <v>62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3"/>
  <sheetViews>
    <sheetView workbookViewId="0">
      <selection sqref="A1:B1"/>
    </sheetView>
  </sheetViews>
  <sheetFormatPr defaultColWidth="8.875" defaultRowHeight="18.75"/>
  <cols>
    <col min="1" max="1" width="21.875" style="43" bestFit="1" customWidth="1"/>
    <col min="2" max="2" width="13.375" style="43" customWidth="1"/>
    <col min="3" max="3" width="11" style="43" customWidth="1"/>
    <col min="4" max="16384" width="8.875" style="43"/>
  </cols>
  <sheetData>
    <row r="1" spans="1:3">
      <c r="A1" s="144" t="s">
        <v>8</v>
      </c>
      <c r="B1" s="144"/>
    </row>
    <row r="3" spans="1:3" ht="24.75" thickBot="1">
      <c r="A3" s="54" t="s">
        <v>9</v>
      </c>
      <c r="B3" s="55">
        <v>1200</v>
      </c>
      <c r="C3" s="54"/>
    </row>
    <row r="4" spans="1:3" ht="24.75" thickBot="1">
      <c r="A4" s="54" t="s">
        <v>10</v>
      </c>
      <c r="B4" s="56"/>
      <c r="C4" s="54"/>
    </row>
    <row r="5" spans="1:3" ht="24">
      <c r="A5" s="54" t="s">
        <v>11</v>
      </c>
      <c r="B5" s="57"/>
      <c r="C5" s="58"/>
    </row>
    <row r="6" spans="1:3" ht="24">
      <c r="A6" s="54" t="s">
        <v>12</v>
      </c>
      <c r="B6" s="59"/>
      <c r="C6" s="58"/>
    </row>
    <row r="7" spans="1:3" ht="24">
      <c r="A7" s="60" t="s">
        <v>21</v>
      </c>
      <c r="B7" s="61">
        <v>0.3</v>
      </c>
    </row>
    <row r="8" spans="1:3" ht="24">
      <c r="A8" s="60" t="s">
        <v>22</v>
      </c>
      <c r="B8" s="59"/>
      <c r="C8" s="58"/>
    </row>
    <row r="10" spans="1:3" ht="24">
      <c r="A10" s="62">
        <f ca="1">YEAR(TODAY())</f>
        <v>2016</v>
      </c>
      <c r="B10" s="63" t="s">
        <v>74</v>
      </c>
    </row>
    <row r="11" spans="1:3" ht="24">
      <c r="A11" s="62">
        <f ca="1">MONTH(TODAY())</f>
        <v>7</v>
      </c>
      <c r="B11" s="63" t="s">
        <v>75</v>
      </c>
    </row>
    <row r="12" spans="1:3" ht="24.75" thickBot="1">
      <c r="A12" s="42"/>
      <c r="B12" s="42"/>
    </row>
    <row r="13" spans="1:3" ht="24.75" thickBot="1">
      <c r="A13" s="64" t="s">
        <v>76</v>
      </c>
      <c r="B13" s="65"/>
    </row>
  </sheetData>
  <scenarios current="3" show="3">
    <scenario name="標準値" locked="1" count="2" user="作成者">
      <inputCells r="B3" val="1500"/>
      <inputCells r="B7" val="0.2" numFmtId="9"/>
    </scenario>
    <scenario name="客単価1200" locked="1" count="2" user="作成者">
      <inputCells r="B3" val="1200"/>
      <inputCells r="B7" val="0.2" numFmtId="9"/>
    </scenario>
    <scenario name="粗利益率30%" locked="1" count="2" user="作成者">
      <inputCells r="B3" val="1500"/>
      <inputCells r="B7" val="0.3" numFmtId="9"/>
    </scenario>
    <scenario name="両方" locked="1" count="2" user="作成者">
      <inputCells r="B3" val="1200"/>
      <inputCells r="B7" val="0.3" numFmtId="9"/>
    </scenario>
  </scenarios>
  <mergeCells count="1">
    <mergeCell ref="A1:B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8"/>
  <sheetViews>
    <sheetView workbookViewId="0"/>
  </sheetViews>
  <sheetFormatPr defaultColWidth="10" defaultRowHeight="15.75"/>
  <cols>
    <col min="1" max="1" width="31.375" style="69" customWidth="1"/>
    <col min="2" max="2" width="11.875" style="85" customWidth="1"/>
    <col min="3" max="16384" width="10" style="69"/>
  </cols>
  <sheetData>
    <row r="1" spans="1:3" ht="25.5" customHeight="1">
      <c r="A1" s="66" t="s">
        <v>78</v>
      </c>
      <c r="B1" s="67"/>
      <c r="C1" s="68"/>
    </row>
    <row r="2" spans="1:3" ht="21" customHeight="1" thickBot="1">
      <c r="A2" s="70" t="s">
        <v>23</v>
      </c>
      <c r="B2" s="71"/>
    </row>
    <row r="3" spans="1:3" ht="19.5">
      <c r="A3" s="72" t="s">
        <v>33</v>
      </c>
      <c r="B3" s="73">
        <v>350000</v>
      </c>
    </row>
    <row r="4" spans="1:3" ht="19.5">
      <c r="A4" s="72" t="s">
        <v>34</v>
      </c>
      <c r="B4" s="73">
        <v>450000</v>
      </c>
    </row>
    <row r="5" spans="1:3" ht="19.5">
      <c r="A5" s="72" t="s">
        <v>35</v>
      </c>
      <c r="B5" s="73">
        <v>350000</v>
      </c>
    </row>
    <row r="6" spans="1:3" ht="19.5">
      <c r="A6" s="72" t="s">
        <v>36</v>
      </c>
      <c r="B6" s="74">
        <v>550000</v>
      </c>
    </row>
    <row r="7" spans="1:3" ht="20.25" thickBot="1">
      <c r="A7" s="75" t="s">
        <v>24</v>
      </c>
      <c r="B7" s="76"/>
    </row>
    <row r="8" spans="1:3" ht="21.75" customHeight="1" thickBot="1">
      <c r="A8" s="77" t="s">
        <v>38</v>
      </c>
      <c r="B8" s="78"/>
    </row>
    <row r="9" spans="1:3" ht="19.5">
      <c r="A9" s="72" t="s">
        <v>1</v>
      </c>
      <c r="B9" s="79">
        <v>1000000</v>
      </c>
    </row>
    <row r="10" spans="1:3" ht="19.5">
      <c r="A10" s="72" t="s">
        <v>2</v>
      </c>
      <c r="B10" s="80">
        <v>78756</v>
      </c>
    </row>
    <row r="11" spans="1:3" ht="19.5">
      <c r="A11" s="72" t="s">
        <v>3</v>
      </c>
      <c r="B11" s="80">
        <v>200000</v>
      </c>
    </row>
    <row r="12" spans="1:3" ht="19.5">
      <c r="A12" s="72" t="s">
        <v>4</v>
      </c>
      <c r="B12" s="80">
        <v>67870</v>
      </c>
    </row>
    <row r="13" spans="1:3" ht="19.5">
      <c r="A13" s="72" t="s">
        <v>5</v>
      </c>
      <c r="B13" s="80">
        <v>55000</v>
      </c>
    </row>
    <row r="14" spans="1:3" ht="19.5">
      <c r="A14" s="72" t="s">
        <v>6</v>
      </c>
      <c r="B14" s="80">
        <v>91364</v>
      </c>
    </row>
    <row r="15" spans="1:3" ht="19.5">
      <c r="A15" s="72" t="s">
        <v>37</v>
      </c>
      <c r="B15" s="80">
        <v>250000</v>
      </c>
    </row>
    <row r="16" spans="1:3" ht="20.25" thickBot="1">
      <c r="A16" s="75" t="s">
        <v>0</v>
      </c>
      <c r="B16" s="81"/>
    </row>
    <row r="17" spans="1:2" ht="19.5">
      <c r="A17" s="82" t="s">
        <v>7</v>
      </c>
      <c r="B17" s="83"/>
    </row>
    <row r="18" spans="1:2">
      <c r="B18" s="84"/>
    </row>
  </sheetData>
  <phoneticPr fontId="4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"/>
  <sheetViews>
    <sheetView zoomScaleNormal="100" workbookViewId="0"/>
  </sheetViews>
  <sheetFormatPr defaultColWidth="10" defaultRowHeight="15"/>
  <cols>
    <col min="1" max="1" width="3.625" style="2" customWidth="1"/>
    <col min="2" max="2" width="16.125" style="1" customWidth="1"/>
    <col min="3" max="3" width="8.125" style="2" customWidth="1"/>
    <col min="4" max="4" width="6.5" style="2" customWidth="1"/>
    <col min="5" max="16384" width="10" style="2"/>
  </cols>
  <sheetData/>
  <phoneticPr fontId="4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7:F15"/>
  <sheetViews>
    <sheetView zoomScaleNormal="100" workbookViewId="0"/>
  </sheetViews>
  <sheetFormatPr defaultColWidth="10" defaultRowHeight="19.5"/>
  <cols>
    <col min="1" max="1" width="3.625" style="88" customWidth="1"/>
    <col min="2" max="2" width="18" style="95" customWidth="1"/>
    <col min="3" max="3" width="8.875" style="88" customWidth="1"/>
    <col min="4" max="4" width="6.5" style="88" customWidth="1"/>
    <col min="5" max="5" width="17.25" style="88" customWidth="1"/>
    <col min="6" max="16384" width="10" style="88"/>
  </cols>
  <sheetData>
    <row r="7" spans="2:6">
      <c r="B7" s="86" t="s">
        <v>77</v>
      </c>
      <c r="C7" s="87" t="s">
        <v>14</v>
      </c>
      <c r="D7" s="87" t="s">
        <v>13</v>
      </c>
      <c r="E7" s="87" t="s">
        <v>15</v>
      </c>
    </row>
    <row r="8" spans="2:6">
      <c r="B8" s="89" t="s">
        <v>39</v>
      </c>
      <c r="C8" s="90">
        <v>158000</v>
      </c>
      <c r="D8" s="91">
        <v>20</v>
      </c>
      <c r="E8" s="92"/>
    </row>
    <row r="9" spans="2:6">
      <c r="B9" s="89" t="s">
        <v>40</v>
      </c>
      <c r="C9" s="90">
        <v>178000</v>
      </c>
      <c r="D9" s="91">
        <v>20</v>
      </c>
      <c r="E9" s="90"/>
    </row>
    <row r="10" spans="2:6">
      <c r="B10" s="89" t="s">
        <v>41</v>
      </c>
      <c r="C10" s="90">
        <v>19800</v>
      </c>
      <c r="D10" s="91">
        <v>15</v>
      </c>
      <c r="E10" s="90"/>
    </row>
    <row r="11" spans="2:6" ht="20.25" thickBot="1">
      <c r="B11" s="145" t="s">
        <v>16</v>
      </c>
      <c r="C11" s="146"/>
      <c r="D11" s="147"/>
      <c r="E11" s="92"/>
      <c r="F11" s="93"/>
    </row>
    <row r="12" spans="2:6" ht="20.25" thickBot="1">
      <c r="B12" s="145" t="s">
        <v>17</v>
      </c>
      <c r="C12" s="146"/>
      <c r="D12" s="148"/>
      <c r="E12" s="94"/>
    </row>
    <row r="13" spans="2:6">
      <c r="B13" s="145" t="s">
        <v>18</v>
      </c>
      <c r="C13" s="146"/>
      <c r="D13" s="147"/>
      <c r="E13" s="92"/>
      <c r="F13" s="93"/>
    </row>
    <row r="14" spans="2:6">
      <c r="B14" s="145" t="s">
        <v>19</v>
      </c>
      <c r="C14" s="146"/>
      <c r="D14" s="147"/>
      <c r="E14" s="92"/>
      <c r="F14" s="93"/>
    </row>
    <row r="15" spans="2:6">
      <c r="B15" s="145" t="s">
        <v>20</v>
      </c>
      <c r="C15" s="146"/>
      <c r="D15" s="147"/>
      <c r="E15" s="92"/>
      <c r="F15" s="93"/>
    </row>
  </sheetData>
  <scenarios current="1">
    <scenario name="値引き限界" locked="1" count="1" user="作成者">
      <inputCells r="E12" val="500000"/>
    </scenario>
    <scenario name="値引きなし" locked="1" count="1" user="作成者">
      <inputCells r="E12" val="0"/>
    </scenario>
  </scenarios>
  <mergeCells count="5">
    <mergeCell ref="B11:D11"/>
    <mergeCell ref="B12:D12"/>
    <mergeCell ref="B13:D13"/>
    <mergeCell ref="B14:D14"/>
    <mergeCell ref="B15:D15"/>
  </mergeCells>
  <phoneticPr fontId="4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7:F15"/>
  <sheetViews>
    <sheetView zoomScale="120" workbookViewId="0">
      <selection activeCell="H26" sqref="H26"/>
    </sheetView>
  </sheetViews>
  <sheetFormatPr defaultColWidth="10" defaultRowHeight="15"/>
  <cols>
    <col min="1" max="1" width="3.625" style="2" customWidth="1"/>
    <col min="2" max="2" width="18" style="1" customWidth="1"/>
    <col min="3" max="3" width="8.875" style="2" customWidth="1"/>
    <col min="4" max="4" width="6.5" style="2" customWidth="1"/>
    <col min="5" max="5" width="17.25" style="2" customWidth="1"/>
    <col min="6" max="16384" width="10" style="2"/>
  </cols>
  <sheetData>
    <row r="7" spans="2:6">
      <c r="B7" s="31" t="s">
        <v>77</v>
      </c>
      <c r="C7" s="32" t="s">
        <v>14</v>
      </c>
      <c r="D7" s="32" t="s">
        <v>13</v>
      </c>
      <c r="E7" s="32" t="s">
        <v>15</v>
      </c>
    </row>
    <row r="8" spans="2:6">
      <c r="B8" s="26" t="s">
        <v>39</v>
      </c>
      <c r="C8" s="28">
        <v>158000</v>
      </c>
      <c r="D8" s="27">
        <v>20</v>
      </c>
      <c r="E8" s="30">
        <f>C8*D8</f>
        <v>3160000</v>
      </c>
    </row>
    <row r="9" spans="2:6">
      <c r="B9" s="26" t="s">
        <v>40</v>
      </c>
      <c r="C9" s="28">
        <v>178000</v>
      </c>
      <c r="D9" s="27">
        <v>20</v>
      </c>
      <c r="E9" s="28">
        <f t="shared" ref="E9:E10" si="0">C9*D9</f>
        <v>3560000</v>
      </c>
    </row>
    <row r="10" spans="2:6">
      <c r="B10" s="26" t="s">
        <v>41</v>
      </c>
      <c r="C10" s="28">
        <v>19800</v>
      </c>
      <c r="D10" s="27">
        <v>15</v>
      </c>
      <c r="E10" s="28">
        <f t="shared" si="0"/>
        <v>297000</v>
      </c>
    </row>
    <row r="11" spans="2:6" ht="15.75" thickBot="1">
      <c r="B11" s="149" t="s">
        <v>16</v>
      </c>
      <c r="C11" s="150"/>
      <c r="D11" s="151"/>
      <c r="E11" s="30">
        <f>SUM(E8:E10)</f>
        <v>7017000</v>
      </c>
      <c r="F11" s="3"/>
    </row>
    <row r="12" spans="2:6" ht="15.75" thickBot="1">
      <c r="B12" s="149" t="s">
        <v>17</v>
      </c>
      <c r="C12" s="150"/>
      <c r="D12" s="152"/>
      <c r="E12" s="29">
        <v>535518.51851851854</v>
      </c>
    </row>
    <row r="13" spans="2:6">
      <c r="B13" s="149" t="s">
        <v>18</v>
      </c>
      <c r="C13" s="150"/>
      <c r="D13" s="151"/>
      <c r="E13" s="30">
        <f>E11-E12</f>
        <v>6481481.4814814813</v>
      </c>
      <c r="F13" s="3"/>
    </row>
    <row r="14" spans="2:6">
      <c r="B14" s="149" t="s">
        <v>19</v>
      </c>
      <c r="C14" s="150"/>
      <c r="D14" s="151"/>
      <c r="E14" s="30">
        <f>E13*8%</f>
        <v>518518.51851851854</v>
      </c>
      <c r="F14" s="3"/>
    </row>
    <row r="15" spans="2:6">
      <c r="B15" s="149" t="s">
        <v>20</v>
      </c>
      <c r="C15" s="150"/>
      <c r="D15" s="151"/>
      <c r="E15" s="30">
        <f>SUM(E13:E14)</f>
        <v>7000000</v>
      </c>
      <c r="F15" s="3"/>
    </row>
  </sheetData>
  <mergeCells count="5">
    <mergeCell ref="B11:D11"/>
    <mergeCell ref="B12:D12"/>
    <mergeCell ref="B13:D13"/>
    <mergeCell ref="B14:D14"/>
    <mergeCell ref="B15:D15"/>
  </mergeCells>
  <phoneticPr fontId="3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7:L20"/>
  <sheetViews>
    <sheetView zoomScaleNormal="100" workbookViewId="0">
      <selection activeCell="P9" sqref="P9"/>
    </sheetView>
  </sheetViews>
  <sheetFormatPr defaultRowHeight="18.75"/>
  <cols>
    <col min="1" max="1" width="9" style="96"/>
    <col min="2" max="2" width="4.625" style="96" customWidth="1"/>
    <col min="3" max="3" width="11.5" style="96" customWidth="1"/>
    <col min="4" max="4" width="3.375" style="96" bestFit="1" customWidth="1"/>
    <col min="5" max="7" width="5.5" style="96" customWidth="1"/>
    <col min="8" max="8" width="6.125" style="96" customWidth="1"/>
    <col min="9" max="9" width="4.75" style="96" customWidth="1"/>
    <col min="10" max="10" width="5.75" style="96" customWidth="1"/>
    <col min="11" max="11" width="6.875" style="96" customWidth="1"/>
    <col min="12" max="12" width="5.25" style="96" bestFit="1" customWidth="1"/>
    <col min="13" max="16384" width="9" style="96"/>
  </cols>
  <sheetData>
    <row r="7" spans="3:12" ht="19.5" thickBot="1">
      <c r="I7" s="96" t="s">
        <v>50</v>
      </c>
      <c r="K7" s="96" t="s">
        <v>49</v>
      </c>
    </row>
    <row r="8" spans="3:12" ht="19.5" thickBot="1">
      <c r="C8" s="97"/>
      <c r="G8" s="98"/>
      <c r="H8" s="96" t="s">
        <v>46</v>
      </c>
      <c r="I8" s="99"/>
      <c r="K8" s="100"/>
      <c r="L8" s="96" t="s">
        <v>45</v>
      </c>
    </row>
    <row r="9" spans="3:12">
      <c r="K9" s="96" t="s">
        <v>52</v>
      </c>
    </row>
    <row r="17" spans="3:12" ht="19.5" thickBot="1"/>
    <row r="18" spans="3:12" ht="19.5" thickBot="1">
      <c r="C18" s="101" t="s">
        <v>51</v>
      </c>
      <c r="I18" s="96" t="s">
        <v>50</v>
      </c>
      <c r="K18" s="96" t="s">
        <v>49</v>
      </c>
    </row>
    <row r="19" spans="3:12" ht="19.5" thickBot="1">
      <c r="C19" s="100"/>
      <c r="D19" s="96" t="s">
        <v>48</v>
      </c>
      <c r="E19" s="102">
        <v>5</v>
      </c>
      <c r="F19" s="96" t="s">
        <v>47</v>
      </c>
      <c r="H19" s="96" t="s">
        <v>46</v>
      </c>
      <c r="I19" s="103"/>
      <c r="K19" s="100"/>
      <c r="L19" s="96" t="s">
        <v>45</v>
      </c>
    </row>
    <row r="20" spans="3:12" ht="19.5" thickBot="1">
      <c r="C20" s="96" t="s">
        <v>44</v>
      </c>
      <c r="H20" s="96" t="s">
        <v>43</v>
      </c>
      <c r="I20" s="104"/>
      <c r="K20" s="96" t="s">
        <v>42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2:L18"/>
  <sheetViews>
    <sheetView zoomScaleNormal="100" workbookViewId="0"/>
  </sheetViews>
  <sheetFormatPr defaultRowHeight="18.75"/>
  <cols>
    <col min="1" max="1" width="4.25" style="96" customWidth="1"/>
    <col min="2" max="2" width="14.875" style="96" customWidth="1"/>
    <col min="3" max="3" width="3.875" style="96" customWidth="1"/>
    <col min="4" max="4" width="5.5" style="96" customWidth="1"/>
    <col min="5" max="5" width="11.5" style="96" customWidth="1"/>
    <col min="6" max="6" width="2.625" style="96" customWidth="1"/>
    <col min="7" max="7" width="4.75" style="96" customWidth="1"/>
    <col min="8" max="8" width="4.875" style="96" customWidth="1"/>
    <col min="9" max="9" width="6.375" style="96" bestFit="1" customWidth="1"/>
    <col min="10" max="16384" width="9" style="96"/>
  </cols>
  <sheetData>
    <row r="12" spans="1:12" ht="19.5" thickBot="1"/>
    <row r="13" spans="1:12" ht="19.5" thickBot="1">
      <c r="B13" s="101" t="s">
        <v>51</v>
      </c>
      <c r="C13" s="105"/>
    </row>
    <row r="14" spans="1:12" ht="19.5" thickBot="1">
      <c r="A14" s="106"/>
      <c r="B14" s="107"/>
      <c r="C14" s="108" t="s">
        <v>48</v>
      </c>
      <c r="D14" s="109">
        <v>24</v>
      </c>
      <c r="E14" s="110" t="s">
        <v>57</v>
      </c>
      <c r="G14" s="96" t="s">
        <v>46</v>
      </c>
      <c r="H14" s="111"/>
    </row>
    <row r="15" spans="1:12" ht="19.5" thickBot="1">
      <c r="A15" s="106"/>
      <c r="B15" s="112"/>
      <c r="C15" s="108" t="s">
        <v>48</v>
      </c>
      <c r="D15" s="108">
        <v>10</v>
      </c>
      <c r="E15" s="110" t="s">
        <v>57</v>
      </c>
      <c r="G15" s="96" t="s">
        <v>43</v>
      </c>
      <c r="H15" s="113"/>
      <c r="I15" s="96" t="s">
        <v>56</v>
      </c>
      <c r="J15" s="96" t="s">
        <v>55</v>
      </c>
      <c r="K15" s="100"/>
      <c r="L15" s="105" t="s">
        <v>54</v>
      </c>
    </row>
    <row r="16" spans="1:12">
      <c r="A16" s="106"/>
      <c r="B16" s="112"/>
      <c r="C16" s="108" t="s">
        <v>48</v>
      </c>
      <c r="D16" s="108">
        <v>0</v>
      </c>
      <c r="E16" s="110" t="s">
        <v>53</v>
      </c>
      <c r="H16" s="114"/>
      <c r="K16" s="114"/>
      <c r="L16" s="105"/>
    </row>
    <row r="17" spans="1:5" ht="19.5" thickBot="1">
      <c r="A17" s="106"/>
      <c r="B17" s="115"/>
      <c r="C17" s="108" t="s">
        <v>48</v>
      </c>
      <c r="D17" s="116">
        <v>0</v>
      </c>
      <c r="E17" s="110" t="s">
        <v>53</v>
      </c>
    </row>
    <row r="18" spans="1:5">
      <c r="B18" s="114"/>
      <c r="C18" s="114"/>
      <c r="D18" s="114"/>
      <c r="E18" s="114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zoomScaleNormal="100" workbookViewId="0"/>
  </sheetViews>
  <sheetFormatPr defaultRowHeight="18.75"/>
  <cols>
    <col min="1" max="1" width="22.375" style="96" customWidth="1"/>
    <col min="2" max="2" width="20.625" style="96" customWidth="1"/>
    <col min="3" max="3" width="10" style="96" customWidth="1"/>
    <col min="4" max="4" width="4.875" style="96" customWidth="1"/>
    <col min="5" max="5" width="3.75" style="96" customWidth="1"/>
    <col min="6" max="6" width="9" style="96"/>
    <col min="7" max="7" width="7" style="96" customWidth="1"/>
    <col min="8" max="16384" width="9" style="96"/>
  </cols>
  <sheetData/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20</vt:i4>
      </vt:variant>
    </vt:vector>
  </HeadingPairs>
  <TitlesOfParts>
    <vt:vector size="34" baseType="lpstr">
      <vt:lpstr>例題ゴールシーク</vt:lpstr>
      <vt:lpstr>例題売上予測</vt:lpstr>
      <vt:lpstr>課題収支表</vt:lpstr>
      <vt:lpstr>課題値引き</vt:lpstr>
      <vt:lpstr>課題値引き (ヒント)</vt:lpstr>
      <vt:lpstr>課題値引き(解答)</vt:lpstr>
      <vt:lpstr>例題ゴールシークとソルバー</vt:lpstr>
      <vt:lpstr>基本形</vt:lpstr>
      <vt:lpstr>例題人員配置</vt:lpstr>
      <vt:lpstr>例題人員配置(ヒント)</vt:lpstr>
      <vt:lpstr>例題人員配置 (解答)</vt:lpstr>
      <vt:lpstr>課題原料配分</vt:lpstr>
      <vt:lpstr>課題原料配分ヒント</vt:lpstr>
      <vt:lpstr>課題原料配分 (解答)</vt:lpstr>
      <vt:lpstr>'課題原料配分 (解答)'!solver_adj</vt:lpstr>
      <vt:lpstr>'例題人員配置 (解答)'!solver_adj</vt:lpstr>
      <vt:lpstr>'課題原料配分 (解答)'!solver_lhs1</vt:lpstr>
      <vt:lpstr>'例題人員配置 (解答)'!solver_lhs1</vt:lpstr>
      <vt:lpstr>'課題原料配分 (解答)'!solver_lhs2</vt:lpstr>
      <vt:lpstr>'例題人員配置 (解答)'!solver_lhs2</vt:lpstr>
      <vt:lpstr>'課題原料配分 (解答)'!solver_lhs3</vt:lpstr>
      <vt:lpstr>'例題人員配置 (解答)'!solver_lhs3</vt:lpstr>
      <vt:lpstr>'課題原料配分 (解答)'!solver_lhs4</vt:lpstr>
      <vt:lpstr>'例題人員配置 (解答)'!solver_lhs4</vt:lpstr>
      <vt:lpstr>'課題原料配分 (解答)'!solver_opt</vt:lpstr>
      <vt:lpstr>'例題人員配置 (解答)'!solver_opt</vt:lpstr>
      <vt:lpstr>'課題原料配分 (解答)'!solver_rhs1</vt:lpstr>
      <vt:lpstr>'例題人員配置 (解答)'!solver_rhs1</vt:lpstr>
      <vt:lpstr>'課題原料配分 (解答)'!solver_rhs2</vt:lpstr>
      <vt:lpstr>'例題人員配置 (解答)'!solver_rhs2</vt:lpstr>
      <vt:lpstr>'課題原料配分 (解答)'!solver_rhs3</vt:lpstr>
      <vt:lpstr>'例題人員配置 (解答)'!solver_rhs3</vt:lpstr>
      <vt:lpstr>'課題原料配分 (解答)'!solver_rhs4</vt:lpstr>
      <vt:lpstr>'例題人員配置 (解答)'!solver_rhs4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2011-06-23T04:23:34Z</dcterms:created>
  <dcterms:modified xsi:type="dcterms:W3CDTF">2016-07-19T07:03:28Z</dcterms:modified>
</cp:coreProperties>
</file>