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Hatano\Google ドライブ\龍谷大学\2015\社会調査情報処理実習1\共有\配布\"/>
    </mc:Choice>
  </mc:AlternateContent>
  <bookViews>
    <workbookView xWindow="0" yWindow="0" windowWidth="19200" windowHeight="9435"/>
  </bookViews>
  <sheets>
    <sheet name="t検定と分散分析" sheetId="6" r:id="rId1"/>
    <sheet name="身長と年齢" sheetId="1" r:id="rId2"/>
    <sheet name="分析ツール用" sheetId="2" r:id="rId3"/>
    <sheet name="SPSS用" sheetId="7" r:id="rId4"/>
  </sheets>
  <definedNames>
    <definedName name="F" localSheetId="0">t検定と分散分析!$K$23</definedName>
    <definedName name="t値" localSheetId="0">t検定と分散分析!$H$13</definedName>
    <definedName name="因子自由度" localSheetId="0">t検定と分散分析!$I$23</definedName>
    <definedName name="因子分散" localSheetId="0">t検定と分散分析!$J$23</definedName>
    <definedName name="因子別概要" localSheetId="0">t検定と分散分析!$G$3:$J$4</definedName>
    <definedName name="因子変動" localSheetId="0">t検定と分散分析!$H$23</definedName>
    <definedName name="共通分散" localSheetId="0">t検定と分散分析!$H$15</definedName>
    <definedName name="合計自由度" localSheetId="0">t検定と分散分析!$I$25</definedName>
    <definedName name="合計変動" localSheetId="0">t検定と分散分析!$H$25</definedName>
    <definedName name="残差自由度" localSheetId="0">t検定と分散分析!$I$24</definedName>
    <definedName name="残差分散" localSheetId="0">t検定と分散分析!$J$24</definedName>
    <definedName name="残差変動" localSheetId="0">t検定と分散分析!$H$24</definedName>
    <definedName name="自由度φ" localSheetId="0">t検定と分散分析!$H$14</definedName>
    <definedName name="全データ数" localSheetId="0">t検定と分散分析!$H$5</definedName>
    <definedName name="全平均" localSheetId="0">t検定と分散分析!$I$5</definedName>
    <definedName name="通常のデータ数" localSheetId="0">t検定と分散分析!$H$3</definedName>
    <definedName name="通常平均" localSheetId="0">t検定と分散分析!$I$3</definedName>
    <definedName name="特売のデータ数" localSheetId="0">t検定と分散分析!$H$4</definedName>
    <definedName name="特売平均" localSheetId="0">t検定と分散分析!$I$4</definedName>
    <definedName name="標準誤差SE" localSheetId="0">t検定と分散分析!$H$16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6" l="1"/>
  <c r="I10" i="6"/>
  <c r="J10" i="6"/>
  <c r="H9" i="6"/>
  <c r="I9" i="6"/>
  <c r="J9" i="6"/>
  <c r="K9" i="6"/>
  <c r="L9" i="6"/>
  <c r="M23" i="6"/>
  <c r="H4" i="6"/>
  <c r="H3" i="6"/>
  <c r="I4" i="6"/>
  <c r="I3" i="6"/>
  <c r="I5" i="6"/>
  <c r="H5" i="6"/>
  <c r="H14" i="6"/>
  <c r="J3" i="6"/>
  <c r="J5" i="6"/>
  <c r="J4" i="6"/>
  <c r="H15" i="6"/>
  <c r="H16" i="6"/>
  <c r="H13" i="6"/>
  <c r="H17" i="6"/>
  <c r="H19" i="6"/>
  <c r="H18" i="6"/>
</calcChain>
</file>

<file path=xl/sharedStrings.xml><?xml version="1.0" encoding="utf-8"?>
<sst xmlns="http://schemas.openxmlformats.org/spreadsheetml/2006/main" count="323" uniqueCount="135">
  <si>
    <t>氏名</t>
    <rPh sb="0" eb="2">
      <t>シメイ</t>
    </rPh>
    <phoneticPr fontId="2"/>
  </si>
  <si>
    <t>身長</t>
  </si>
  <si>
    <t>年齢</t>
    <rPh sb="0" eb="2">
      <t>ネンレイ</t>
    </rPh>
    <phoneticPr fontId="3"/>
  </si>
  <si>
    <t>安倍なつみ</t>
    <rPh sb="0" eb="2">
      <t>アベ</t>
    </rPh>
    <phoneticPr fontId="2"/>
  </si>
  <si>
    <t>モーニング娘。</t>
    <rPh sb="5" eb="7">
      <t>ムスメ</t>
    </rPh>
    <phoneticPr fontId="2"/>
  </si>
  <si>
    <t>飯窪春菜</t>
    <rPh sb="0" eb="2">
      <t>イイクボ</t>
    </rPh>
    <rPh sb="2" eb="4">
      <t>ハルナ</t>
    </rPh>
    <phoneticPr fontId="2"/>
  </si>
  <si>
    <t>飯田圭織</t>
    <rPh sb="0" eb="2">
      <t>イイダ</t>
    </rPh>
    <rPh sb="2" eb="4">
      <t>カオリ</t>
    </rPh>
    <phoneticPr fontId="2"/>
  </si>
  <si>
    <t>生田衣梨奈</t>
    <rPh sb="0" eb="5">
      <t>イクタエリナ</t>
    </rPh>
    <phoneticPr fontId="2"/>
  </si>
  <si>
    <t>石川梨華</t>
    <rPh sb="0" eb="2">
      <t>イシカワ</t>
    </rPh>
    <rPh sb="2" eb="4">
      <t>リカ</t>
    </rPh>
    <phoneticPr fontId="2"/>
  </si>
  <si>
    <t>石黒彩</t>
    <rPh sb="0" eb="2">
      <t>イシグロ</t>
    </rPh>
    <rPh sb="2" eb="3">
      <t>アヤ</t>
    </rPh>
    <phoneticPr fontId="2"/>
  </si>
  <si>
    <t>石田亜佑美</t>
    <rPh sb="0" eb="2">
      <t>イシダ</t>
    </rPh>
    <rPh sb="2" eb="3">
      <t>ア</t>
    </rPh>
    <phoneticPr fontId="2"/>
  </si>
  <si>
    <t>市井紗耶香</t>
    <rPh sb="0" eb="2">
      <t>イチイ</t>
    </rPh>
    <rPh sb="2" eb="5">
      <t>サヤカ</t>
    </rPh>
    <phoneticPr fontId="2"/>
  </si>
  <si>
    <t>小川麻琴</t>
    <rPh sb="0" eb="2">
      <t>オガワ</t>
    </rPh>
    <rPh sb="2" eb="4">
      <t>マコト</t>
    </rPh>
    <phoneticPr fontId="2"/>
  </si>
  <si>
    <t>小田さくら</t>
    <rPh sb="0" eb="2">
      <t>オダ</t>
    </rPh>
    <phoneticPr fontId="3"/>
  </si>
  <si>
    <t>加護亜依</t>
    <rPh sb="0" eb="2">
      <t>カゴ</t>
    </rPh>
    <rPh sb="2" eb="4">
      <t>アイ</t>
    </rPh>
    <phoneticPr fontId="2"/>
  </si>
  <si>
    <t>亀井絵里</t>
    <rPh sb="0" eb="2">
      <t>カメイ</t>
    </rPh>
    <rPh sb="2" eb="4">
      <t>エリ</t>
    </rPh>
    <phoneticPr fontId="2"/>
  </si>
  <si>
    <t>久住小春</t>
    <rPh sb="0" eb="2">
      <t>クスミ</t>
    </rPh>
    <rPh sb="2" eb="4">
      <t>コハル</t>
    </rPh>
    <phoneticPr fontId="2"/>
  </si>
  <si>
    <t>工藤遙</t>
    <rPh sb="0" eb="2">
      <t>クドウ</t>
    </rPh>
    <rPh sb="2" eb="3">
      <t>ハルカ</t>
    </rPh>
    <phoneticPr fontId="2"/>
  </si>
  <si>
    <t>後藤真希</t>
    <rPh sb="0" eb="2">
      <t>ゴトウ</t>
    </rPh>
    <rPh sb="2" eb="4">
      <t>マキ</t>
    </rPh>
    <phoneticPr fontId="2"/>
  </si>
  <si>
    <t>紺野あさ美</t>
    <rPh sb="0" eb="2">
      <t>コンノ</t>
    </rPh>
    <rPh sb="4" eb="5">
      <t>ミ</t>
    </rPh>
    <phoneticPr fontId="2"/>
  </si>
  <si>
    <t>佐藤優樹</t>
    <rPh sb="0" eb="4">
      <t>サトウマサキ</t>
    </rPh>
    <phoneticPr fontId="2"/>
  </si>
  <si>
    <t>鞘師里保</t>
    <rPh sb="0" eb="4">
      <t>サヤシリホ</t>
    </rPh>
    <phoneticPr fontId="2"/>
  </si>
  <si>
    <t>鈴木香音</t>
    <rPh sb="0" eb="4">
      <t>スズキカノン</t>
    </rPh>
    <phoneticPr fontId="2"/>
  </si>
  <si>
    <t>高橋愛</t>
    <rPh sb="0" eb="2">
      <t>タカハシ</t>
    </rPh>
    <rPh sb="2" eb="3">
      <t>アイ</t>
    </rPh>
    <phoneticPr fontId="2"/>
  </si>
  <si>
    <t>田中れいな</t>
    <rPh sb="0" eb="2">
      <t>タナカ</t>
    </rPh>
    <phoneticPr fontId="2"/>
  </si>
  <si>
    <t>銭琳</t>
    <rPh sb="0" eb="2">
      <t>チェンリン</t>
    </rPh>
    <phoneticPr fontId="2"/>
  </si>
  <si>
    <t>辻希美</t>
    <rPh sb="0" eb="1">
      <t>ツジ</t>
    </rPh>
    <rPh sb="1" eb="3">
      <t>ノゾミ</t>
    </rPh>
    <phoneticPr fontId="2"/>
  </si>
  <si>
    <t>中澤裕子</t>
    <rPh sb="0" eb="2">
      <t>ナカザワ</t>
    </rPh>
    <rPh sb="2" eb="4">
      <t>ユウコ</t>
    </rPh>
    <phoneticPr fontId="2"/>
  </si>
  <si>
    <t>新垣里沙</t>
    <rPh sb="0" eb="2">
      <t>ニイガキ</t>
    </rPh>
    <rPh sb="2" eb="4">
      <t>リサ</t>
    </rPh>
    <phoneticPr fontId="2"/>
  </si>
  <si>
    <t>福田明日香</t>
    <rPh sb="0" eb="2">
      <t>フクダ</t>
    </rPh>
    <rPh sb="2" eb="5">
      <t>アスカ</t>
    </rPh>
    <phoneticPr fontId="2"/>
  </si>
  <si>
    <t>譜久村聖</t>
    <rPh sb="0" eb="4">
      <t>フクムラミズキ</t>
    </rPh>
    <phoneticPr fontId="2"/>
  </si>
  <si>
    <t>藤本美貴</t>
    <rPh sb="0" eb="2">
      <t>フジモト</t>
    </rPh>
    <rPh sb="2" eb="4">
      <t>ミキ</t>
    </rPh>
    <phoneticPr fontId="2"/>
  </si>
  <si>
    <t>道重さゆみ</t>
    <rPh sb="0" eb="2">
      <t>ミチシゲ</t>
    </rPh>
    <phoneticPr fontId="2"/>
  </si>
  <si>
    <t>光井愛佳</t>
    <rPh sb="0" eb="2">
      <t>ミツイ</t>
    </rPh>
    <phoneticPr fontId="2"/>
  </si>
  <si>
    <t>矢口真里</t>
    <rPh sb="0" eb="2">
      <t>ヤグチ</t>
    </rPh>
    <rPh sb="2" eb="4">
      <t>マリ</t>
    </rPh>
    <phoneticPr fontId="2"/>
  </si>
  <si>
    <t>保田圭</t>
    <rPh sb="0" eb="2">
      <t>ヤスダ</t>
    </rPh>
    <rPh sb="2" eb="3">
      <t>ケイ</t>
    </rPh>
    <phoneticPr fontId="2"/>
  </si>
  <si>
    <t>吉澤ひとみ</t>
    <rPh sb="0" eb="2">
      <t>ヨシザワ</t>
    </rPh>
    <phoneticPr fontId="2"/>
  </si>
  <si>
    <t>李純</t>
    <rPh sb="0" eb="2">
      <t>リーチュン</t>
    </rPh>
    <phoneticPr fontId="2"/>
  </si>
  <si>
    <t>梅田えりか</t>
    <rPh sb="0" eb="5">
      <t>ウメダ</t>
    </rPh>
    <phoneticPr fontId="3"/>
  </si>
  <si>
    <t>℃-ute</t>
    <phoneticPr fontId="2"/>
  </si>
  <si>
    <t>矢島舞美</t>
    <rPh sb="0" eb="4">
      <t>ヤジママイミ</t>
    </rPh>
    <phoneticPr fontId="3"/>
  </si>
  <si>
    <t>鈴木愛理</t>
    <rPh sb="0" eb="4">
      <t>スズキアイリ</t>
    </rPh>
    <phoneticPr fontId="3"/>
  </si>
  <si>
    <t>萩原 舞</t>
    <rPh sb="0" eb="4">
      <t>ハギハラ　マイ</t>
    </rPh>
    <phoneticPr fontId="3"/>
  </si>
  <si>
    <t>有原栞菜</t>
    <rPh sb="0" eb="4">
      <t>アリハラカンナ</t>
    </rPh>
    <phoneticPr fontId="3"/>
  </si>
  <si>
    <t>中島早貴</t>
    <rPh sb="0" eb="4">
      <t>ナカジマサキ</t>
    </rPh>
    <phoneticPr fontId="3"/>
  </si>
  <si>
    <t>村上 愛</t>
    <rPh sb="0" eb="4">
      <t>ムラカミ　メグミ</t>
    </rPh>
    <phoneticPr fontId="3"/>
  </si>
  <si>
    <t>岡井千聖</t>
    <rPh sb="0" eb="4">
      <t>オカイチサト</t>
    </rPh>
    <phoneticPr fontId="3"/>
  </si>
  <si>
    <t>熊井友理奈</t>
    <rPh sb="0" eb="5">
      <t>クマイユリナ</t>
    </rPh>
    <phoneticPr fontId="3"/>
  </si>
  <si>
    <t>Berryz工房</t>
    <rPh sb="0" eb="8">
      <t>ベリーズコウボウ</t>
    </rPh>
    <phoneticPr fontId="2"/>
  </si>
  <si>
    <t>須藤茉麻</t>
    <rPh sb="0" eb="4">
      <t>スドウマアサ</t>
    </rPh>
    <phoneticPr fontId="3"/>
  </si>
  <si>
    <t>徳永千奈美</t>
    <rPh sb="0" eb="5">
      <t>トクナガチナミ</t>
    </rPh>
    <phoneticPr fontId="3"/>
  </si>
  <si>
    <t>菅谷梨沙子</t>
    <rPh sb="0" eb="5">
      <t>スガヤリサコ</t>
    </rPh>
    <phoneticPr fontId="3"/>
  </si>
  <si>
    <t>夏焼雅</t>
    <rPh sb="0" eb="3">
      <t>ナツヤキミヤビ</t>
    </rPh>
    <phoneticPr fontId="3"/>
  </si>
  <si>
    <t>清水佐紀</t>
    <rPh sb="0" eb="4">
      <t>シミズサキ</t>
    </rPh>
    <phoneticPr fontId="3"/>
  </si>
  <si>
    <t>嗣永桃子</t>
    <rPh sb="0" eb="4">
      <t>ツグナガモモコ</t>
    </rPh>
    <phoneticPr fontId="3"/>
  </si>
  <si>
    <t>和田彩花</t>
    <rPh sb="0" eb="4">
      <t>ワダアヤカ</t>
    </rPh>
    <phoneticPr fontId="3"/>
  </si>
  <si>
    <t>前田憂佳</t>
    <rPh sb="0" eb="4">
      <t>マエダユウカ</t>
    </rPh>
    <phoneticPr fontId="3"/>
  </si>
  <si>
    <t>中西香菜</t>
    <rPh sb="0" eb="4">
      <t>ナカニシカナ</t>
    </rPh>
    <phoneticPr fontId="3"/>
  </si>
  <si>
    <t>勝田里奈</t>
    <rPh sb="0" eb="4">
      <t>カツタリナ</t>
    </rPh>
    <phoneticPr fontId="3"/>
  </si>
  <si>
    <t>田村芽実</t>
    <rPh sb="0" eb="4">
      <t>タムラメイミ</t>
    </rPh>
    <phoneticPr fontId="3"/>
  </si>
  <si>
    <t>福田花音</t>
    <rPh sb="0" eb="4">
      <t>フクダカノン</t>
    </rPh>
    <phoneticPr fontId="3"/>
  </si>
  <si>
    <t>小川紗季</t>
    <rPh sb="0" eb="4">
      <t>オガワサキ</t>
    </rPh>
    <phoneticPr fontId="3"/>
  </si>
  <si>
    <t>竹内朱莉</t>
    <rPh sb="0" eb="4">
      <t>タケウチマリ</t>
    </rPh>
    <phoneticPr fontId="3"/>
  </si>
  <si>
    <t>小数賀芙由香</t>
    <rPh sb="0" eb="6">
      <t>コスガフユカ</t>
    </rPh>
    <phoneticPr fontId="3"/>
  </si>
  <si>
    <t>宮崎由加</t>
    <rPh sb="0" eb="4">
      <t>ミヤザキユカ</t>
    </rPh>
    <phoneticPr fontId="3"/>
  </si>
  <si>
    <t>Juice=Juice</t>
    <phoneticPr fontId="2"/>
  </si>
  <si>
    <t>金澤朋子</t>
    <rPh sb="0" eb="4">
      <t>カナザワトモコ</t>
    </rPh>
    <phoneticPr fontId="3"/>
  </si>
  <si>
    <t>高木紗友希</t>
    <rPh sb="0" eb="5">
      <t>タカギサユキ</t>
    </rPh>
    <phoneticPr fontId="3"/>
  </si>
  <si>
    <t>宮本佳林</t>
    <rPh sb="0" eb="4">
      <t>ミヤモトカリン</t>
    </rPh>
    <phoneticPr fontId="3"/>
  </si>
  <si>
    <t>植村あかり</t>
    <rPh sb="0" eb="5">
      <t>ウエムラ</t>
    </rPh>
    <phoneticPr fontId="3"/>
  </si>
  <si>
    <t>身長</t>
    <rPh sb="0" eb="2">
      <t>シンチョウ</t>
    </rPh>
    <phoneticPr fontId="2"/>
  </si>
  <si>
    <t>年齢</t>
    <rPh sb="0" eb="2">
      <t>ネンレイ</t>
    </rPh>
    <phoneticPr fontId="2"/>
  </si>
  <si>
    <t>概要</t>
  </si>
  <si>
    <t>因子</t>
    <rPh sb="0" eb="2">
      <t>インシ</t>
    </rPh>
    <phoneticPr fontId="3"/>
  </si>
  <si>
    <t>平均</t>
  </si>
  <si>
    <t>全グループ</t>
    <rPh sb="0" eb="1">
      <t>ゼン</t>
    </rPh>
    <phoneticPr fontId="2"/>
  </si>
  <si>
    <t>分散分析(ANOVA)</t>
    <phoneticPr fontId="3"/>
  </si>
  <si>
    <t>変動要因</t>
  </si>
  <si>
    <t>自由度φ</t>
    <phoneticPr fontId="3"/>
  </si>
  <si>
    <t>P値(因子&gt;残差)</t>
    <rPh sb="3" eb="5">
      <t>インシ</t>
    </rPh>
    <rPh sb="6" eb="8">
      <t>ザンサ</t>
    </rPh>
    <phoneticPr fontId="3"/>
  </si>
  <si>
    <t>因子（因子間）</t>
    <rPh sb="0" eb="2">
      <t>インシ</t>
    </rPh>
    <rPh sb="3" eb="5">
      <t>インシ</t>
    </rPh>
    <rPh sb="5" eb="6">
      <t>アイダ</t>
    </rPh>
    <phoneticPr fontId="3"/>
  </si>
  <si>
    <t>残差（因子内）</t>
    <rPh sb="0" eb="2">
      <t>ザンサ</t>
    </rPh>
    <rPh sb="3" eb="5">
      <t>インシ</t>
    </rPh>
    <rPh sb="5" eb="6">
      <t>ナイ</t>
    </rPh>
    <phoneticPr fontId="3"/>
  </si>
  <si>
    <t>合計</t>
  </si>
  <si>
    <t>データの個数N</t>
    <phoneticPr fontId="3"/>
  </si>
  <si>
    <t>分散u2</t>
    <phoneticPr fontId="3"/>
  </si>
  <si>
    <t>変動SS</t>
    <phoneticPr fontId="3"/>
  </si>
  <si>
    <t>分散MS</t>
    <phoneticPr fontId="3"/>
  </si>
  <si>
    <t>F</t>
    <phoneticPr fontId="3"/>
  </si>
  <si>
    <t>身長に関する分散分析</t>
    <rPh sb="0" eb="2">
      <t>シンチョウ</t>
    </rPh>
    <rPh sb="3" eb="4">
      <t>カン</t>
    </rPh>
    <rPh sb="6" eb="8">
      <t>ブンサン</t>
    </rPh>
    <rPh sb="8" eb="10">
      <t>ブンセキ</t>
    </rPh>
    <phoneticPr fontId="2"/>
  </si>
  <si>
    <t>年齢に関する分散分析</t>
    <rPh sb="0" eb="2">
      <t>ネンレイ</t>
    </rPh>
    <rPh sb="3" eb="4">
      <t>カン</t>
    </rPh>
    <rPh sb="6" eb="8">
      <t>ブンサン</t>
    </rPh>
    <rPh sb="8" eb="10">
      <t>ブンセキ</t>
    </rPh>
    <phoneticPr fontId="2"/>
  </si>
  <si>
    <t>p値(通常≠特売)</t>
  </si>
  <si>
    <t>p値(通常&gt;特売)</t>
  </si>
  <si>
    <t>p値(通常&lt;特売)</t>
  </si>
  <si>
    <t>t検定(Student)</t>
    <rPh sb="1" eb="3">
      <t>ケンテイ</t>
    </rPh>
    <phoneticPr fontId="3"/>
  </si>
  <si>
    <t>t値</t>
    <rPh sb="1" eb="2">
      <t>アタイ</t>
    </rPh>
    <phoneticPr fontId="3"/>
  </si>
  <si>
    <t>自由度φ</t>
    <rPh sb="0" eb="3">
      <t>ジユウド</t>
    </rPh>
    <phoneticPr fontId="3"/>
  </si>
  <si>
    <t>共通分散</t>
    <rPh sb="0" eb="2">
      <t>キョウツウ</t>
    </rPh>
    <rPh sb="2" eb="4">
      <t>ブンサン</t>
    </rPh>
    <phoneticPr fontId="3"/>
  </si>
  <si>
    <t>標準誤差SE</t>
    <rPh sb="0" eb="2">
      <t>ヒョウジュン</t>
    </rPh>
    <rPh sb="2" eb="4">
      <t>ゴサ</t>
    </rPh>
    <phoneticPr fontId="3"/>
  </si>
  <si>
    <t>売上額</t>
    <rPh sb="0" eb="3">
      <t>ウリアゲガク</t>
    </rPh>
    <phoneticPr fontId="3"/>
  </si>
  <si>
    <t>販売</t>
    <rPh sb="0" eb="2">
      <t>ハンバイ</t>
    </rPh>
    <phoneticPr fontId="3"/>
  </si>
  <si>
    <t>偏差平方因子内</t>
    <rPh sb="0" eb="2">
      <t>ヘンサ</t>
    </rPh>
    <rPh sb="2" eb="4">
      <t>ヘイホウ</t>
    </rPh>
    <rPh sb="4" eb="6">
      <t>インシ</t>
    </rPh>
    <rPh sb="6" eb="7">
      <t>ナイ</t>
    </rPh>
    <phoneticPr fontId="2"/>
  </si>
  <si>
    <t>偏差平方全体</t>
    <rPh sb="0" eb="2">
      <t>ヘンサ</t>
    </rPh>
    <rPh sb="2" eb="4">
      <t>ヘイホウ</t>
    </rPh>
    <rPh sb="4" eb="6">
      <t>ゼンタイ</t>
    </rPh>
    <phoneticPr fontId="2"/>
  </si>
  <si>
    <t>通常</t>
    <rPh sb="0" eb="2">
      <t>ツウジョウ</t>
    </rPh>
    <phoneticPr fontId="3"/>
  </si>
  <si>
    <t>特売</t>
    <rPh sb="0" eb="2">
      <t>トクバイ</t>
    </rPh>
    <phoneticPr fontId="3"/>
  </si>
  <si>
    <t>データの個数N</t>
    <phoneticPr fontId="3"/>
  </si>
  <si>
    <t>変動SS</t>
    <phoneticPr fontId="3"/>
  </si>
  <si>
    <t>効果量の判断目安</t>
    <rPh sb="0" eb="3">
      <t>コウカリョウ</t>
    </rPh>
    <rPh sb="4" eb="6">
      <t>ハンダン</t>
    </rPh>
    <rPh sb="6" eb="8">
      <t>メヤス</t>
    </rPh>
    <phoneticPr fontId="3"/>
  </si>
  <si>
    <r>
      <t>効果量η</t>
    </r>
    <r>
      <rPr>
        <vertAlign val="superscript"/>
        <sz val="11"/>
        <rFont val="游ゴシック"/>
        <family val="3"/>
        <charset val="128"/>
        <scheme val="minor"/>
      </rPr>
      <t>2</t>
    </r>
    <rPh sb="0" eb="3">
      <t>コウカリョウ</t>
    </rPh>
    <phoneticPr fontId="2"/>
  </si>
  <si>
    <t>効果の目安</t>
    <rPh sb="0" eb="2">
      <t>コウカ</t>
    </rPh>
    <rPh sb="3" eb="5">
      <t>メヤス</t>
    </rPh>
    <phoneticPr fontId="2"/>
  </si>
  <si>
    <t>大</t>
    <rPh sb="0" eb="1">
      <t>ダイ</t>
    </rPh>
    <phoneticPr fontId="2"/>
  </si>
  <si>
    <t>中</t>
    <rPh sb="0" eb="1">
      <t>チュウ</t>
    </rPh>
    <phoneticPr fontId="2"/>
  </si>
  <si>
    <t>小</t>
    <rPh sb="0" eb="1">
      <t>ショウ</t>
    </rPh>
    <phoneticPr fontId="2"/>
  </si>
  <si>
    <t>なし</t>
    <phoneticPr fontId="2"/>
  </si>
  <si>
    <r>
      <t>η</t>
    </r>
    <r>
      <rPr>
        <vertAlign val="superscript"/>
        <sz val="11"/>
        <rFont val="游ゴシック"/>
        <family val="3"/>
        <charset val="128"/>
        <scheme val="minor"/>
      </rPr>
      <t>2</t>
    </r>
    <phoneticPr fontId="2"/>
  </si>
  <si>
    <t>η2</t>
    <phoneticPr fontId="3"/>
  </si>
  <si>
    <t>ANGERME</t>
  </si>
  <si>
    <t>ANGERME</t>
    <phoneticPr fontId="2"/>
  </si>
  <si>
    <r>
      <rPr>
        <b/>
        <sz val="11"/>
        <rFont val="游ゴシック"/>
        <family val="3"/>
        <charset val="128"/>
      </rPr>
      <t>グループ</t>
    </r>
    <phoneticPr fontId="2"/>
  </si>
  <si>
    <r>
      <rPr>
        <sz val="11"/>
        <rFont val="游ゴシック"/>
        <family val="3"/>
        <charset val="128"/>
      </rPr>
      <t>モーニング娘。</t>
    </r>
    <rPh sb="5" eb="7">
      <t>ムスメ</t>
    </rPh>
    <phoneticPr fontId="2"/>
  </si>
  <si>
    <r>
      <t>Berryz</t>
    </r>
    <r>
      <rPr>
        <sz val="11"/>
        <rFont val="游ゴシック"/>
        <family val="3"/>
        <charset val="128"/>
      </rPr>
      <t>工房</t>
    </r>
    <rPh sb="0" eb="8">
      <t>ベリーズコウボウ</t>
    </rPh>
    <phoneticPr fontId="2"/>
  </si>
  <si>
    <r>
      <rPr>
        <sz val="11"/>
        <rFont val="游ゴシック"/>
        <family val="3"/>
        <charset val="128"/>
      </rPr>
      <t>℃</t>
    </r>
    <r>
      <rPr>
        <sz val="11"/>
        <rFont val="Arial"/>
        <family val="2"/>
      </rPr>
      <t>-ute</t>
    </r>
    <phoneticPr fontId="2"/>
  </si>
  <si>
    <t>Morning</t>
    <phoneticPr fontId="2"/>
  </si>
  <si>
    <t>Berryz</t>
    <phoneticPr fontId="2"/>
  </si>
  <si>
    <r>
      <rPr>
        <sz val="11"/>
        <rFont val="游ゴシック"/>
        <family val="3"/>
        <charset val="128"/>
      </rPr>
      <t>C</t>
    </r>
    <r>
      <rPr>
        <sz val="11"/>
        <rFont val="Arial"/>
        <family val="2"/>
      </rPr>
      <t>-ute</t>
    </r>
    <phoneticPr fontId="2"/>
  </si>
  <si>
    <t>Group</t>
    <phoneticPr fontId="2"/>
  </si>
  <si>
    <t>height</t>
    <phoneticPr fontId="2"/>
  </si>
  <si>
    <t>age</t>
    <phoneticPr fontId="2"/>
  </si>
  <si>
    <t>母分散の差の検定</t>
    <rPh sb="0" eb="3">
      <t>ボブンサン</t>
    </rPh>
    <rPh sb="4" eb="5">
      <t>サ</t>
    </rPh>
    <rPh sb="6" eb="8">
      <t>ケンテイ</t>
    </rPh>
    <phoneticPr fontId="3"/>
  </si>
  <si>
    <t>項目</t>
    <rPh sb="0" eb="2">
      <t>コウモク</t>
    </rPh>
    <phoneticPr fontId="2"/>
  </si>
  <si>
    <t>変動(平方和)SS</t>
    <rPh sb="3" eb="5">
      <t>ヘイホウ</t>
    </rPh>
    <rPh sb="5" eb="6">
      <t>ワ</t>
    </rPh>
    <phoneticPr fontId="3"/>
  </si>
  <si>
    <t>P値(通常≠特売)</t>
    <rPh sb="3" eb="5">
      <t>ツウジョウ</t>
    </rPh>
    <rPh sb="6" eb="8">
      <t>トクバイ</t>
    </rPh>
    <phoneticPr fontId="3"/>
  </si>
  <si>
    <t>自由度φ</t>
    <phoneticPr fontId="3"/>
  </si>
  <si>
    <t>分散MS</t>
    <phoneticPr fontId="3"/>
  </si>
  <si>
    <t>F</t>
    <phoneticPr fontId="3"/>
  </si>
  <si>
    <t>偏差平方因子間</t>
    <rPh sb="0" eb="2">
      <t>ヘンサ</t>
    </rPh>
    <rPh sb="2" eb="4">
      <t>ヘイホウ</t>
    </rPh>
    <rPh sb="4" eb="7">
      <t>インシカン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</si>
</sst>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00000000_ "/>
    <numFmt numFmtId="177" formatCode="0.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6"/>
      <name val="游ゴシック"/>
      <family val="2"/>
      <charset val="128"/>
      <scheme val="minor"/>
    </font>
    <font>
      <b/>
      <sz val="11"/>
      <name val="游ゴシック"/>
      <family val="3"/>
      <charset val="128"/>
      <scheme val="minor"/>
    </font>
    <font>
      <sz val="1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1"/>
      <color rgb="FF0070C0"/>
      <name val="游ゴシック"/>
      <family val="3"/>
      <charset val="128"/>
      <scheme val="minor"/>
    </font>
    <font>
      <b/>
      <sz val="11"/>
      <color theme="5"/>
      <name val="游ゴシック"/>
      <family val="3"/>
      <charset val="128"/>
      <scheme val="minor"/>
    </font>
    <font>
      <vertAlign val="superscript"/>
      <sz val="11"/>
      <name val="游ゴシック"/>
      <family val="3"/>
      <charset val="128"/>
      <scheme val="minor"/>
    </font>
    <font>
      <sz val="12"/>
      <color rgb="FF545454"/>
      <name val="Arial"/>
      <family val="2"/>
    </font>
    <font>
      <b/>
      <sz val="11"/>
      <name val="Arial"/>
      <family val="2"/>
    </font>
    <font>
      <b/>
      <sz val="11"/>
      <name val="游ゴシック"/>
      <family val="3"/>
      <charset val="128"/>
    </font>
    <font>
      <sz val="11"/>
      <name val="Arial"/>
      <family val="2"/>
    </font>
    <font>
      <sz val="11"/>
      <name val="游ゴシック"/>
      <family val="3"/>
      <charset val="128"/>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medium">
        <color auto="1"/>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auto="1"/>
      </bottom>
      <diagonal/>
    </border>
    <border>
      <left/>
      <right/>
      <top style="medium">
        <color auto="1"/>
      </top>
      <bottom/>
      <diagonal/>
    </border>
  </borders>
  <cellStyleXfs count="4">
    <xf numFmtId="0" fontId="0" fillId="0" borderId="0"/>
    <xf numFmtId="0" fontId="1" fillId="0" borderId="0"/>
    <xf numFmtId="9" fontId="1" fillId="0" borderId="0" applyFont="0" applyFill="0" applyBorder="0" applyAlignment="0" applyProtection="0">
      <alignment vertical="center"/>
    </xf>
    <xf numFmtId="0" fontId="1" fillId="0" borderId="0"/>
  </cellStyleXfs>
  <cellXfs count="65">
    <xf numFmtId="0" fontId="0" fillId="0" borderId="0" xfId="0"/>
    <xf numFmtId="0" fontId="4" fillId="2" borderId="1" xfId="0" applyFont="1" applyFill="1" applyBorder="1" applyAlignment="1">
      <alignment vertical="center"/>
    </xf>
    <xf numFmtId="0" fontId="5" fillId="0" borderId="0" xfId="0" applyFont="1"/>
    <xf numFmtId="0" fontId="5" fillId="0" borderId="1" xfId="1" applyFont="1" applyBorder="1"/>
    <xf numFmtId="0" fontId="5" fillId="0" borderId="1" xfId="0" applyFont="1" applyBorder="1" applyAlignment="1">
      <alignment vertical="center"/>
    </xf>
    <xf numFmtId="0" fontId="5" fillId="0" borderId="1" xfId="0" applyFont="1" applyFill="1" applyBorder="1" applyAlignment="1">
      <alignment vertical="center"/>
    </xf>
    <xf numFmtId="14" fontId="5" fillId="0" borderId="1" xfId="1" applyNumberFormat="1" applyFont="1" applyBorder="1"/>
    <xf numFmtId="0" fontId="5" fillId="0" borderId="1" xfId="1" applyFont="1" applyFill="1" applyBorder="1"/>
    <xf numFmtId="0" fontId="5" fillId="0" borderId="0" xfId="0" applyFont="1" applyAlignment="1">
      <alignment vertical="center"/>
    </xf>
    <xf numFmtId="0" fontId="4" fillId="0" borderId="0" xfId="3" applyFont="1"/>
    <xf numFmtId="0" fontId="5" fillId="0" borderId="0" xfId="3" applyFont="1"/>
    <xf numFmtId="0" fontId="5" fillId="0" borderId="2" xfId="3" applyFont="1" applyFill="1" applyBorder="1" applyAlignment="1">
      <alignment horizontal="center"/>
    </xf>
    <xf numFmtId="0" fontId="5" fillId="3" borderId="0" xfId="3" applyFont="1" applyFill="1" applyBorder="1" applyAlignment="1"/>
    <xf numFmtId="0" fontId="5" fillId="0" borderId="0" xfId="3" applyFont="1" applyFill="1" applyBorder="1" applyAlignment="1"/>
    <xf numFmtId="2" fontId="5" fillId="0" borderId="0" xfId="3" applyNumberFormat="1" applyFont="1" applyBorder="1"/>
    <xf numFmtId="2" fontId="5" fillId="0" borderId="0" xfId="3" applyNumberFormat="1" applyFont="1" applyFill="1" applyBorder="1" applyAlignment="1"/>
    <xf numFmtId="0" fontId="6" fillId="0" borderId="3" xfId="1" applyFont="1" applyFill="1" applyBorder="1"/>
    <xf numFmtId="0" fontId="5" fillId="0" borderId="3" xfId="3" applyFont="1" applyBorder="1"/>
    <xf numFmtId="2" fontId="5" fillId="0" borderId="3" xfId="3" applyNumberFormat="1" applyFont="1" applyBorder="1"/>
    <xf numFmtId="10" fontId="0" fillId="0" borderId="4" xfId="2" applyNumberFormat="1" applyFont="1" applyBorder="1">
      <alignment vertical="center"/>
    </xf>
    <xf numFmtId="2" fontId="5" fillId="0" borderId="0" xfId="3" applyNumberFormat="1" applyFont="1"/>
    <xf numFmtId="0" fontId="5" fillId="0" borderId="5" xfId="3" applyFont="1" applyFill="1" applyBorder="1" applyAlignment="1"/>
    <xf numFmtId="2" fontId="5" fillId="0" borderId="5" xfId="3" applyNumberFormat="1" applyFont="1" applyFill="1" applyBorder="1" applyAlignment="1"/>
    <xf numFmtId="0" fontId="7" fillId="0" borderId="0" xfId="0" applyFont="1" applyAlignment="1">
      <alignment vertical="center"/>
    </xf>
    <xf numFmtId="0" fontId="5" fillId="4" borderId="0" xfId="3" applyFont="1" applyFill="1"/>
    <xf numFmtId="0" fontId="5" fillId="3" borderId="0" xfId="3" applyFont="1" applyFill="1" applyBorder="1" applyAlignment="1">
      <alignment vertical="center"/>
    </xf>
    <xf numFmtId="0" fontId="6" fillId="3" borderId="0" xfId="1" applyFont="1" applyFill="1" applyBorder="1"/>
    <xf numFmtId="0" fontId="5" fillId="3" borderId="0" xfId="3" applyFont="1" applyFill="1" applyBorder="1"/>
    <xf numFmtId="0" fontId="5" fillId="3" borderId="5" xfId="3" applyFont="1" applyFill="1" applyBorder="1"/>
    <xf numFmtId="0" fontId="5" fillId="0" borderId="5" xfId="3" applyFont="1" applyBorder="1"/>
    <xf numFmtId="0" fontId="5" fillId="0" borderId="6" xfId="0" applyFont="1" applyBorder="1" applyAlignment="1">
      <alignment vertical="center"/>
    </xf>
    <xf numFmtId="2" fontId="5" fillId="0" borderId="6" xfId="0" applyNumberFormat="1"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10" fontId="5" fillId="0" borderId="0" xfId="2" applyNumberFormat="1" applyFont="1" applyBorder="1">
      <alignment vertical="center"/>
    </xf>
    <xf numFmtId="0" fontId="5" fillId="0" borderId="5" xfId="0" applyFont="1" applyBorder="1" applyAlignment="1">
      <alignment vertical="center"/>
    </xf>
    <xf numFmtId="10" fontId="5" fillId="0" borderId="5" xfId="2" applyNumberFormat="1" applyFont="1" applyBorder="1">
      <alignment vertical="center"/>
    </xf>
    <xf numFmtId="176" fontId="5" fillId="0" borderId="0" xfId="3" applyNumberFormat="1" applyFont="1"/>
    <xf numFmtId="10" fontId="8" fillId="0" borderId="0" xfId="2" applyNumberFormat="1" applyFont="1" applyBorder="1">
      <alignment vertical="center"/>
    </xf>
    <xf numFmtId="10" fontId="5" fillId="0" borderId="4" xfId="2" applyNumberFormat="1" applyFont="1" applyBorder="1">
      <alignment vertical="center"/>
    </xf>
    <xf numFmtId="2" fontId="9" fillId="5" borderId="0" xfId="3" applyNumberFormat="1" applyFont="1" applyFill="1"/>
    <xf numFmtId="2" fontId="9" fillId="5" borderId="0" xfId="0" applyNumberFormat="1" applyFont="1" applyFill="1" applyAlignment="1">
      <alignment vertical="center"/>
    </xf>
    <xf numFmtId="2" fontId="5" fillId="5" borderId="0" xfId="3" applyNumberFormat="1" applyFont="1" applyFill="1" applyBorder="1" applyAlignment="1"/>
    <xf numFmtId="0" fontId="5" fillId="5" borderId="0" xfId="3" applyFont="1" applyFill="1"/>
    <xf numFmtId="2" fontId="5" fillId="6" borderId="5" xfId="3" applyNumberFormat="1" applyFont="1" applyFill="1" applyBorder="1" applyAlignment="1"/>
    <xf numFmtId="0" fontId="5" fillId="6" borderId="0" xfId="3" applyFont="1" applyFill="1"/>
    <xf numFmtId="0" fontId="5" fillId="6" borderId="5" xfId="3" applyFont="1" applyFill="1" applyBorder="1"/>
    <xf numFmtId="0" fontId="5" fillId="0" borderId="0" xfId="0" applyNumberFormat="1" applyFont="1" applyBorder="1" applyAlignment="1">
      <alignment vertical="center"/>
    </xf>
    <xf numFmtId="0" fontId="5" fillId="0" borderId="0" xfId="3" applyNumberFormat="1" applyFont="1" applyFill="1" applyBorder="1" applyAlignment="1"/>
    <xf numFmtId="0" fontId="5" fillId="0" borderId="1" xfId="0" applyFont="1" applyBorder="1" applyAlignment="1"/>
    <xf numFmtId="0" fontId="5" fillId="0" borderId="1" xfId="0" applyFont="1" applyFill="1" applyBorder="1" applyAlignment="1"/>
    <xf numFmtId="0" fontId="5" fillId="0" borderId="1" xfId="0" applyFont="1" applyBorder="1" applyAlignment="1">
      <alignment horizontal="center"/>
    </xf>
    <xf numFmtId="0" fontId="5" fillId="0" borderId="2" xfId="3" applyFont="1" applyBorder="1"/>
    <xf numFmtId="177" fontId="5" fillId="0" borderId="0" xfId="3" applyNumberFormat="1" applyFont="1" applyBorder="1"/>
    <xf numFmtId="0" fontId="5" fillId="0" borderId="0" xfId="3" applyFont="1" applyBorder="1"/>
    <xf numFmtId="0" fontId="11" fillId="0" borderId="1" xfId="0" applyFont="1" applyBorder="1"/>
    <xf numFmtId="0" fontId="12" fillId="2" borderId="1" xfId="0" applyFont="1" applyFill="1" applyBorder="1" applyAlignment="1">
      <alignment vertical="center"/>
    </xf>
    <xf numFmtId="0" fontId="14" fillId="0" borderId="1" xfId="1" applyFont="1" applyBorder="1"/>
    <xf numFmtId="0" fontId="14" fillId="0" borderId="0" xfId="0" applyFont="1"/>
    <xf numFmtId="0" fontId="5" fillId="0" borderId="5" xfId="3" applyNumberFormat="1" applyFont="1" applyFill="1" applyBorder="1" applyAlignment="1"/>
    <xf numFmtId="2" fontId="5" fillId="0" borderId="5" xfId="3" applyNumberFormat="1" applyFont="1" applyFill="1" applyBorder="1"/>
    <xf numFmtId="0" fontId="6" fillId="7" borderId="0" xfId="1" applyFont="1" applyFill="1" applyBorder="1"/>
    <xf numFmtId="0" fontId="5" fillId="7" borderId="0" xfId="3" applyFont="1" applyFill="1" applyBorder="1"/>
    <xf numFmtId="2" fontId="5" fillId="7" borderId="0" xfId="3" applyNumberFormat="1" applyFont="1" applyFill="1" applyBorder="1" applyAlignment="1"/>
    <xf numFmtId="2" fontId="5" fillId="5" borderId="0" xfId="0" applyNumberFormat="1" applyFont="1" applyFill="1" applyBorder="1" applyAlignment="1">
      <alignment vertical="center"/>
    </xf>
  </cellXfs>
  <cellStyles count="4">
    <cellStyle name="パーセント" xfId="2" builtinId="5"/>
    <cellStyle name="標準" xfId="0" builtinId="0"/>
    <cellStyle name="標準 2" xfId="3"/>
    <cellStyle name="標準_dateTimeAns.xls" xfId="1"/>
  </cellStyles>
  <dxfs count="15">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strike/>
      </font>
    </dxf>
    <dxf>
      <font>
        <b/>
        <i val="0"/>
        <color rgb="FF0070C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8</xdr:col>
      <xdr:colOff>266700</xdr:colOff>
      <xdr:row>28</xdr:row>
      <xdr:rowOff>82550</xdr:rowOff>
    </xdr:from>
    <xdr:to>
      <xdr:col>14</xdr:col>
      <xdr:colOff>327025</xdr:colOff>
      <xdr:row>63</xdr:row>
      <xdr:rowOff>87312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5800" y="5378450"/>
          <a:ext cx="4549775" cy="8031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635000</xdr:colOff>
      <xdr:row>24</xdr:row>
      <xdr:rowOff>212725</xdr:rowOff>
    </xdr:from>
    <xdr:to>
      <xdr:col>19</xdr:col>
      <xdr:colOff>533400</xdr:colOff>
      <xdr:row>28</xdr:row>
      <xdr:rowOff>165100</xdr:rowOff>
    </xdr:to>
    <xdr:sp macro="" textlink="">
      <xdr:nvSpPr>
        <xdr:cNvPr id="3" name="テキスト ボックス 2"/>
        <xdr:cNvSpPr txBox="1"/>
      </xdr:nvSpPr>
      <xdr:spPr>
        <a:xfrm>
          <a:off x="4622800" y="4587875"/>
          <a:ext cx="10217150" cy="87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帰無仮説－「因子」が違うことは値の違いに無関係である（因子間で平均に差があるのは偶然だ）</a:t>
          </a:r>
          <a:endParaRPr kumimoji="1" lang="en-US" altLang="ja-JP" sz="1100"/>
        </a:p>
        <a:p>
          <a:r>
            <a:rPr kumimoji="1" lang="ja-JP" altLang="en-US" sz="1100"/>
            <a:t>対立仮説－因子によってこそ変動</a:t>
          </a:r>
          <a:r>
            <a:rPr kumimoji="1" lang="en-US" altLang="ja-JP" sz="1100"/>
            <a:t>(</a:t>
          </a:r>
          <a:r>
            <a:rPr kumimoji="1" lang="ja-JP" altLang="en-US" sz="1100"/>
            <a:t>平均からのズレ</a:t>
          </a:r>
          <a:r>
            <a:rPr kumimoji="1" lang="en-US" altLang="ja-JP" sz="1100"/>
            <a:t>)</a:t>
          </a:r>
          <a:r>
            <a:rPr kumimoji="1" lang="ja-JP" altLang="en-US" sz="1100"/>
            <a:t>は左右されているのであって、残差など文字通りのこりカスや！</a:t>
          </a:r>
          <a:endParaRPr kumimoji="1" lang="en-US" altLang="ja-JP" sz="1100"/>
        </a:p>
        <a:p>
          <a:r>
            <a:rPr kumimoji="1" lang="ja-JP" altLang="en-US" sz="1100"/>
            <a:t>因子による分散＞＞（圧倒的な、偶然とかケチの付けようのない差）＞＞残差による分散</a:t>
          </a:r>
        </a:p>
      </xdr:txBody>
    </xdr:sp>
    <xdr:clientData/>
  </xdr:twoCellAnchor>
  <xdr:oneCellAnchor>
    <xdr:from>
      <xdr:col>8</xdr:col>
      <xdr:colOff>530224</xdr:colOff>
      <xdr:row>16</xdr:row>
      <xdr:rowOff>31750</xdr:rowOff>
    </xdr:from>
    <xdr:ext cx="1527175" cy="319062"/>
    <mc:AlternateContent xmlns:mc="http://schemas.openxmlformats.org/markup-compatibility/2006">
      <mc:Choice xmlns:a14="http://schemas.microsoft.com/office/drawing/2010/main" Requires="a14">
        <xdr:sp macro="" textlink="">
          <xdr:nvSpPr>
            <xdr:cNvPr id="4" name="テキスト ボックス 3"/>
            <xdr:cNvSpPr txBox="1"/>
          </xdr:nvSpPr>
          <xdr:spPr>
            <a:xfrm>
              <a:off x="7299324" y="2565400"/>
              <a:ext cx="1527175" cy="3190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kumimoji="1" lang="en-US" altLang="ja-JP" sz="2000" i="1">
                        <a:latin typeface="Cambria Math" panose="02040503050406030204" pitchFamily="18" charset="0"/>
                      </a:rPr>
                      <m:t>F</m:t>
                    </m:r>
                    <m:r>
                      <a:rPr kumimoji="1" lang="ja-JP" altLang="en-US" sz="2000" i="1">
                        <a:latin typeface="Cambria Math" panose="02040503050406030204" pitchFamily="18" charset="0"/>
                      </a:rPr>
                      <m:t>値</m:t>
                    </m:r>
                    <m:r>
                      <a:rPr kumimoji="1" lang="en-US" altLang="ja-JP" sz="2000" b="0" i="1">
                        <a:latin typeface="Cambria Math" panose="02040503050406030204" pitchFamily="18" charset="0"/>
                      </a:rPr>
                      <m:t>=</m:t>
                    </m:r>
                    <m:sSup>
                      <m:sSupPr>
                        <m:ctrlPr>
                          <a:rPr kumimoji="1" lang="en-US" altLang="ja-JP" sz="2000" b="0" i="1">
                            <a:latin typeface="Cambria Math" panose="02040503050406030204" pitchFamily="18" charset="0"/>
                          </a:rPr>
                        </m:ctrlPr>
                      </m:sSupPr>
                      <m:e>
                        <m:r>
                          <m:rPr>
                            <m:sty m:val="p"/>
                          </m:rPr>
                          <a:rPr kumimoji="1" lang="en-US" altLang="ja-JP" sz="2000" b="0" i="1">
                            <a:latin typeface="Cambria Math" panose="02040503050406030204" pitchFamily="18" charset="0"/>
                          </a:rPr>
                          <m:t>t</m:t>
                        </m:r>
                        <m:r>
                          <a:rPr kumimoji="1" lang="ja-JP" altLang="en-US" sz="2000" b="0" i="1">
                            <a:latin typeface="Cambria Math" panose="02040503050406030204" pitchFamily="18" charset="0"/>
                          </a:rPr>
                          <m:t>値</m:t>
                        </m:r>
                      </m:e>
                      <m:sup>
                        <m:r>
                          <a:rPr kumimoji="1" lang="en-US" altLang="ja-JP" sz="2000" b="0" i="1">
                            <a:latin typeface="Cambria Math" panose="02040503050406030204" pitchFamily="18" charset="0"/>
                          </a:rPr>
                          <m:t>2</m:t>
                        </m:r>
                      </m:sup>
                    </m:sSup>
                  </m:oMath>
                </m:oMathPara>
              </a14:m>
              <a:endParaRPr kumimoji="1" lang="ja-JP" altLang="en-US" sz="2000"/>
            </a:p>
          </xdr:txBody>
        </xdr:sp>
      </mc:Choice>
      <mc:Fallback>
        <xdr:sp macro="" textlink="">
          <xdr:nvSpPr>
            <xdr:cNvPr id="4" name="テキスト ボックス 3"/>
            <xdr:cNvSpPr txBox="1"/>
          </xdr:nvSpPr>
          <xdr:spPr>
            <a:xfrm>
              <a:off x="7299324" y="2565400"/>
              <a:ext cx="1527175" cy="3190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2000" i="0">
                  <a:latin typeface="Cambria Math" panose="02040503050406030204" pitchFamily="18" charset="0"/>
                </a:rPr>
                <a:t>F</a:t>
              </a:r>
              <a:r>
                <a:rPr kumimoji="1" lang="ja-JP" altLang="en-US" sz="2000" i="0">
                  <a:latin typeface="Cambria Math" panose="02040503050406030204" pitchFamily="18" charset="0"/>
                </a:rPr>
                <a:t>値</a:t>
              </a:r>
              <a:r>
                <a:rPr kumimoji="1" lang="en-US" altLang="ja-JP" sz="2000" b="0" i="0">
                  <a:latin typeface="Cambria Math" panose="02040503050406030204" pitchFamily="18" charset="0"/>
                </a:rPr>
                <a:t>=〖t</a:t>
              </a:r>
              <a:r>
                <a:rPr kumimoji="1" lang="ja-JP" altLang="en-US" sz="2000" b="0" i="0">
                  <a:latin typeface="Cambria Math" panose="02040503050406030204" pitchFamily="18" charset="0"/>
                </a:rPr>
                <a:t>値</a:t>
              </a:r>
              <a:r>
                <a:rPr kumimoji="1" lang="en-US" altLang="ja-JP" sz="2000" b="0" i="0">
                  <a:latin typeface="Cambria Math" panose="02040503050406030204" pitchFamily="18" charset="0"/>
                </a:rPr>
                <a:t>〗^2</a:t>
              </a:r>
              <a:endParaRPr kumimoji="1" lang="ja-JP" altLang="en-US" sz="2000"/>
            </a:p>
          </xdr:txBody>
        </xdr:sp>
      </mc:Fallback>
    </mc:AlternateContent>
    <xdr:clientData/>
  </xdr:oneCellAnchor>
  <xdr:twoCellAnchor>
    <xdr:from>
      <xdr:col>8</xdr:col>
      <xdr:colOff>600710</xdr:colOff>
      <xdr:row>17</xdr:row>
      <xdr:rowOff>158750</xdr:rowOff>
    </xdr:from>
    <xdr:to>
      <xdr:col>12</xdr:col>
      <xdr:colOff>457200</xdr:colOff>
      <xdr:row>19</xdr:row>
      <xdr:rowOff>25400</xdr:rowOff>
    </xdr:to>
    <xdr:sp macro="" textlink="">
      <xdr:nvSpPr>
        <xdr:cNvPr id="5" name="テキスト ボックス 4"/>
        <xdr:cNvSpPr txBox="1"/>
      </xdr:nvSpPr>
      <xdr:spPr>
        <a:xfrm>
          <a:off x="7245350" y="2924810"/>
          <a:ext cx="3064510" cy="331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r>
            <a:rPr kumimoji="1" lang="ja-JP" altLang="en-US" sz="1100"/>
            <a:t>変数の分散分析＝</a:t>
          </a:r>
          <a:r>
            <a:rPr kumimoji="1" lang="en-US" altLang="ja-JP" sz="1100"/>
            <a:t>Student</a:t>
          </a:r>
          <a:r>
            <a:rPr kumimoji="1" lang="ja-JP" altLang="en-US" sz="1100"/>
            <a:t>の</a:t>
          </a:r>
          <a:r>
            <a:rPr kumimoji="1" lang="en-US" altLang="ja-JP" sz="1100"/>
            <a:t>t</a:t>
          </a:r>
          <a:r>
            <a:rPr kumimoji="1" lang="ja-JP" altLang="en-US" sz="1100"/>
            <a:t>検定</a:t>
          </a:r>
        </a:p>
      </xdr:txBody>
    </xdr:sp>
    <xdr:clientData/>
  </xdr:twoCellAnchor>
  <xdr:twoCellAnchor>
    <xdr:from>
      <xdr:col>0</xdr:col>
      <xdr:colOff>577850</xdr:colOff>
      <xdr:row>20</xdr:row>
      <xdr:rowOff>231775</xdr:rowOff>
    </xdr:from>
    <xdr:to>
      <xdr:col>5</xdr:col>
      <xdr:colOff>231775</xdr:colOff>
      <xdr:row>29</xdr:row>
      <xdr:rowOff>180975</xdr:rowOff>
    </xdr:to>
    <xdr:sp macro="" textlink="">
      <xdr:nvSpPr>
        <xdr:cNvPr id="6" name="テキスト ボックス 5"/>
        <xdr:cNvSpPr txBox="1"/>
      </xdr:nvSpPr>
      <xdr:spPr>
        <a:xfrm>
          <a:off x="577850" y="5070475"/>
          <a:ext cx="4035425" cy="211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ja-JP" altLang="en-US" sz="1100"/>
            <a:t>販売形態の違いにより売上額に差があるかどうかを一元配置分散分析を用いて検証を行った。</a:t>
          </a:r>
          <a:endParaRPr kumimoji="1" lang="en-US" altLang="ja-JP" sz="1100"/>
        </a:p>
        <a:p>
          <a:r>
            <a:rPr kumimoji="1" lang="ja-JP" altLang="en-US" sz="1100"/>
            <a:t>通常販売平均売上額は</a:t>
          </a:r>
          <a:r>
            <a:rPr kumimoji="1" lang="en-US" altLang="ja-JP" sz="1100"/>
            <a:t>225.74</a:t>
          </a:r>
          <a:r>
            <a:rPr kumimoji="1" lang="ja-JP" altLang="en-US" sz="1100"/>
            <a:t>、特売平均売上額は</a:t>
          </a:r>
          <a:r>
            <a:rPr kumimoji="1" lang="en-US" altLang="ja-JP" sz="1100"/>
            <a:t>236.25</a:t>
          </a:r>
          <a:r>
            <a:rPr kumimoji="1" lang="ja-JP" altLang="en-US" sz="1100"/>
            <a:t>である。</a:t>
          </a:r>
          <a:endParaRPr kumimoji="1" lang="en-US" altLang="ja-JP" sz="1100"/>
        </a:p>
        <a:p>
          <a:r>
            <a:rPr kumimoji="1" lang="ja-JP" altLang="en-US" sz="1100"/>
            <a:t>分散分析より</a:t>
          </a:r>
          <a:r>
            <a:rPr kumimoji="1" lang="en-US" altLang="ja-JP" sz="1100"/>
            <a:t>5%</a:t>
          </a:r>
          <a:r>
            <a:rPr kumimoji="1" lang="ja-JP" altLang="en-US" sz="1100"/>
            <a:t>水準で有意であると確認できた</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F=4.20, </a:t>
          </a:r>
          <a:r>
            <a:rPr lang="ja-JP" altLang="en-US" sz="1100" b="0" i="0">
              <a:solidFill>
                <a:schemeClr val="dk1"/>
              </a:solidFill>
              <a:effectLst/>
              <a:latin typeface="+mn-lt"/>
              <a:ea typeface="+mn-ea"/>
              <a:cs typeface="+mn-cs"/>
            </a:rPr>
            <a:t>因子自由度</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残差自由度</a:t>
          </a:r>
          <a:r>
            <a:rPr lang="en-US" altLang="ja-JP" sz="1100" b="0" i="0">
              <a:solidFill>
                <a:schemeClr val="dk1"/>
              </a:solidFill>
              <a:effectLst/>
              <a:latin typeface="+mn-lt"/>
              <a:ea typeface="+mn-ea"/>
              <a:cs typeface="+mn-cs"/>
            </a:rPr>
            <a:t>=29, p&lt;.05, </a:t>
          </a:r>
          <a:r>
            <a:rPr kumimoji="1" lang="en-US" altLang="ja-JP" sz="1100">
              <a:solidFill>
                <a:schemeClr val="dk1"/>
              </a:solidFill>
              <a:effectLst/>
              <a:latin typeface="+mn-lt"/>
              <a:ea typeface="+mn-ea"/>
              <a:cs typeface="+mn-cs"/>
            </a:rPr>
            <a:t>η2=0.126</a:t>
          </a:r>
          <a:r>
            <a:rPr lang="ja-JP" altLang="en-US" sz="1100" b="0" i="0">
              <a:solidFill>
                <a:schemeClr val="dk1"/>
              </a:solidFill>
              <a:effectLst/>
              <a:latin typeface="+mn-lt"/>
              <a:ea typeface="+mn-ea"/>
              <a:cs typeface="+mn-cs"/>
            </a:rPr>
            <a:t>）</a:t>
          </a:r>
          <a:r>
            <a:rPr kumimoji="1" lang="ja-JP" altLang="en-US" sz="1100"/>
            <a:t>。</a:t>
          </a:r>
          <a:endParaRPr kumimoji="1" lang="en-US" altLang="ja-JP" sz="1100"/>
        </a:p>
        <a:p>
          <a:r>
            <a:rPr kumimoji="1" lang="ja-JP" altLang="en-US" sz="1100"/>
            <a:t>この結果より販売形態の違いにより売上額に差はあったと言える。</a:t>
          </a:r>
          <a:endParaRPr kumimoji="1" lang="en-US" altLang="ja-JP" sz="1100"/>
        </a:p>
        <a:p>
          <a:endParaRPr kumimoji="1" lang="ja-JP" altLang="en-US" sz="1100"/>
        </a:p>
      </xdr:txBody>
    </xdr:sp>
    <xdr:clientData/>
  </xdr:twoCellAnchor>
  <xdr:oneCellAnchor>
    <xdr:from>
      <xdr:col>13</xdr:col>
      <xdr:colOff>260350</xdr:colOff>
      <xdr:row>21</xdr:row>
      <xdr:rowOff>152400</xdr:rowOff>
    </xdr:from>
    <xdr:ext cx="2747099" cy="645433"/>
    <mc:AlternateContent xmlns:mc="http://schemas.openxmlformats.org/markup-compatibility/2006">
      <mc:Choice xmlns:a14="http://schemas.microsoft.com/office/drawing/2010/main" Requires="a14">
        <xdr:sp macro="" textlink="">
          <xdr:nvSpPr>
            <xdr:cNvPr id="7" name="テキスト ボックス 6"/>
            <xdr:cNvSpPr txBox="1"/>
          </xdr:nvSpPr>
          <xdr:spPr>
            <a:xfrm>
              <a:off x="10909300" y="3841750"/>
              <a:ext cx="2747099" cy="645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ja-JP" altLang="en-US" sz="2000" i="1">
                        <a:latin typeface="Cambria Math" panose="02040503050406030204" pitchFamily="18" charset="0"/>
                      </a:rPr>
                      <m:t>効果量</m:t>
                    </m:r>
                    <m:sSup>
                      <m:sSupPr>
                        <m:ctrlPr>
                          <a:rPr kumimoji="1" lang="en-US" altLang="ja-JP" sz="2000" i="1">
                            <a:latin typeface="Cambria Math" panose="02040503050406030204" pitchFamily="18" charset="0"/>
                          </a:rPr>
                        </m:ctrlPr>
                      </m:sSupPr>
                      <m:e>
                        <m:r>
                          <m:rPr>
                            <m:sty m:val="p"/>
                          </m:rPr>
                          <a:rPr kumimoji="1" lang="en-US" altLang="ja-JP" sz="2000" i="1">
                            <a:latin typeface="Cambria Math" panose="02040503050406030204" pitchFamily="18" charset="0"/>
                          </a:rPr>
                          <m:t>Η</m:t>
                        </m:r>
                      </m:e>
                      <m:sup>
                        <m:r>
                          <a:rPr kumimoji="1" lang="en-US" altLang="ja-JP" sz="2000" b="0" i="1">
                            <a:latin typeface="Cambria Math" panose="02040503050406030204" pitchFamily="18" charset="0"/>
                          </a:rPr>
                          <m:t>2</m:t>
                        </m:r>
                      </m:sup>
                    </m:sSup>
                    <m:r>
                      <a:rPr kumimoji="1" lang="en-US" altLang="ja-JP" sz="2000" b="0" i="1">
                        <a:latin typeface="Cambria Math" panose="02040503050406030204" pitchFamily="18" charset="0"/>
                      </a:rPr>
                      <m:t>=</m:t>
                    </m:r>
                    <m:f>
                      <m:fPr>
                        <m:ctrlPr>
                          <a:rPr kumimoji="1" lang="en-US" altLang="ja-JP" sz="2000" b="0" i="1">
                            <a:latin typeface="Cambria Math" panose="02040503050406030204" pitchFamily="18" charset="0"/>
                          </a:rPr>
                        </m:ctrlPr>
                      </m:fPr>
                      <m:num>
                        <m:r>
                          <a:rPr kumimoji="1" lang="ja-JP" altLang="en-US" sz="2000" b="0" i="1">
                            <a:latin typeface="Cambria Math" panose="02040503050406030204" pitchFamily="18" charset="0"/>
                          </a:rPr>
                          <m:t>因子間変動</m:t>
                        </m:r>
                      </m:num>
                      <m:den>
                        <m:r>
                          <a:rPr kumimoji="1" lang="ja-JP" altLang="en-US" sz="2000" b="0" i="1">
                            <a:latin typeface="Cambria Math" panose="02040503050406030204" pitchFamily="18" charset="0"/>
                          </a:rPr>
                          <m:t>合計変動</m:t>
                        </m:r>
                      </m:den>
                    </m:f>
                  </m:oMath>
                </m:oMathPara>
              </a14:m>
              <a:endParaRPr kumimoji="1" lang="ja-JP" altLang="en-US" sz="2000"/>
            </a:p>
          </xdr:txBody>
        </xdr:sp>
      </mc:Choice>
      <mc:Fallback>
        <xdr:sp macro="" textlink="">
          <xdr:nvSpPr>
            <xdr:cNvPr id="7" name="テキスト ボックス 6"/>
            <xdr:cNvSpPr txBox="1"/>
          </xdr:nvSpPr>
          <xdr:spPr>
            <a:xfrm>
              <a:off x="10909300" y="3841750"/>
              <a:ext cx="2747099" cy="645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ja-JP" altLang="en-US" sz="2000" i="0">
                  <a:latin typeface="Cambria Math" panose="02040503050406030204" pitchFamily="18" charset="0"/>
                </a:rPr>
                <a:t>効果量</a:t>
              </a:r>
              <a:r>
                <a:rPr kumimoji="1" lang="en-US" altLang="ja-JP" sz="2000" i="0">
                  <a:latin typeface="Cambria Math" panose="02040503050406030204" pitchFamily="18" charset="0"/>
                </a:rPr>
                <a:t>Η^</a:t>
              </a:r>
              <a:r>
                <a:rPr kumimoji="1" lang="en-US" altLang="ja-JP" sz="2000" b="0" i="0">
                  <a:latin typeface="Cambria Math" panose="02040503050406030204" pitchFamily="18" charset="0"/>
                </a:rPr>
                <a:t>2=</a:t>
              </a:r>
              <a:r>
                <a:rPr kumimoji="1" lang="ja-JP" altLang="en-US" sz="2000" b="0" i="0">
                  <a:latin typeface="Cambria Math" panose="02040503050406030204" pitchFamily="18" charset="0"/>
                </a:rPr>
                <a:t>因子間変動</a:t>
              </a:r>
              <a:r>
                <a:rPr kumimoji="1" lang="en-US" altLang="ja-JP" sz="2000" b="0" i="0">
                  <a:latin typeface="Cambria Math" panose="02040503050406030204" pitchFamily="18" charset="0"/>
                </a:rPr>
                <a:t>/</a:t>
              </a:r>
              <a:r>
                <a:rPr kumimoji="1" lang="ja-JP" altLang="en-US" sz="2000" b="0" i="0">
                  <a:latin typeface="Cambria Math" panose="02040503050406030204" pitchFamily="18" charset="0"/>
                </a:rPr>
                <a:t>合計変動</a:t>
              </a:r>
              <a:endParaRPr kumimoji="1" lang="ja-JP" altLang="en-US" sz="2000"/>
            </a:p>
          </xdr:txBody>
        </xdr:sp>
      </mc:Fallback>
    </mc:AlternateContent>
    <xdr:clientData/>
  </xdr:oneCellAnchor>
  <xdr:twoCellAnchor>
    <xdr:from>
      <xdr:col>0</xdr:col>
      <xdr:colOff>601980</xdr:colOff>
      <xdr:row>12</xdr:row>
      <xdr:rowOff>9525</xdr:rowOff>
    </xdr:from>
    <xdr:to>
      <xdr:col>5</xdr:col>
      <xdr:colOff>255905</xdr:colOff>
      <xdr:row>20</xdr:row>
      <xdr:rowOff>182880</xdr:rowOff>
    </xdr:to>
    <xdr:sp macro="" textlink="">
      <xdr:nvSpPr>
        <xdr:cNvPr id="8" name="テキスト ボックス 7"/>
        <xdr:cNvSpPr txBox="1"/>
      </xdr:nvSpPr>
      <xdr:spPr>
        <a:xfrm>
          <a:off x="601980" y="2895600"/>
          <a:ext cx="4035425" cy="2125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ja-JP" altLang="en-US" sz="1100"/>
            <a:t>販売形態の違いにより売上額に差があるかどうかを平均の差の検定を用いて検証を行った。</a:t>
          </a:r>
          <a:endParaRPr kumimoji="1" lang="en-US" altLang="ja-JP" sz="1100"/>
        </a:p>
        <a:p>
          <a:r>
            <a:rPr kumimoji="1" lang="ja-JP" altLang="en-US" sz="1100"/>
            <a:t>通常販売平均売上額は</a:t>
          </a:r>
          <a:r>
            <a:rPr kumimoji="1" lang="en-US" altLang="ja-JP" sz="1100"/>
            <a:t>225.74</a:t>
          </a:r>
          <a:r>
            <a:rPr kumimoji="1" lang="ja-JP" altLang="en-US" sz="1100"/>
            <a:t>、特売平均売上額は</a:t>
          </a:r>
          <a:r>
            <a:rPr kumimoji="1" lang="en-US" altLang="ja-JP" sz="1100"/>
            <a:t>236.25</a:t>
          </a:r>
          <a:r>
            <a:rPr kumimoji="1" lang="ja-JP" altLang="en-US" sz="1100"/>
            <a:t>である。</a:t>
          </a:r>
          <a:endParaRPr kumimoji="1" lang="en-US" altLang="ja-JP" sz="1100"/>
        </a:p>
        <a:p>
          <a:r>
            <a:rPr kumimoji="1" lang="en-US" altLang="ja-JP" sz="1100"/>
            <a:t>Student</a:t>
          </a:r>
          <a:r>
            <a:rPr kumimoji="1" lang="ja-JP" altLang="en-US" sz="1100"/>
            <a:t>の</a:t>
          </a:r>
          <a:r>
            <a:rPr kumimoji="1" lang="en-US" altLang="ja-JP" sz="1100"/>
            <a:t>t</a:t>
          </a:r>
          <a:r>
            <a:rPr kumimoji="1" lang="ja-JP" altLang="en-US" sz="1100"/>
            <a:t>検定より</a:t>
          </a:r>
          <a:r>
            <a:rPr kumimoji="1" lang="en-US" altLang="ja-JP" sz="1100"/>
            <a:t>5%</a:t>
          </a:r>
          <a:r>
            <a:rPr kumimoji="1" lang="ja-JP" altLang="en-US" sz="1100"/>
            <a:t>水準で有意であると確認できた</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t=-2.05, df=29, p&lt;.05,</a:t>
          </a:r>
          <a:r>
            <a:rPr lang="en-US" altLang="ja-JP" sz="1100" b="0" i="0" baseline="0">
              <a:solidFill>
                <a:schemeClr val="dk1"/>
              </a:solidFill>
              <a:effectLst/>
              <a:latin typeface="+mn-lt"/>
              <a:ea typeface="+mn-ea"/>
              <a:cs typeface="+mn-cs"/>
            </a:rPr>
            <a:t> r</a:t>
          </a:r>
          <a:r>
            <a:rPr kumimoji="1" lang="en-US" altLang="ja-JP" sz="1100">
              <a:solidFill>
                <a:schemeClr val="dk1"/>
              </a:solidFill>
              <a:effectLst/>
              <a:latin typeface="+mn-lt"/>
              <a:ea typeface="+mn-ea"/>
              <a:cs typeface="+mn-cs"/>
            </a:rPr>
            <a:t>=0.356</a:t>
          </a:r>
          <a:r>
            <a:rPr lang="ja-JP" altLang="en-US" sz="1100" b="0" i="0">
              <a:solidFill>
                <a:schemeClr val="dk1"/>
              </a:solidFill>
              <a:effectLst/>
              <a:latin typeface="+mn-lt"/>
              <a:ea typeface="+mn-ea"/>
              <a:cs typeface="+mn-cs"/>
            </a:rPr>
            <a:t>）</a:t>
          </a:r>
          <a:r>
            <a:rPr kumimoji="1" lang="ja-JP" altLang="en-US" sz="1100"/>
            <a:t>。</a:t>
          </a:r>
          <a:endParaRPr kumimoji="1" lang="en-US" altLang="ja-JP" sz="1100"/>
        </a:p>
        <a:p>
          <a:r>
            <a:rPr kumimoji="1" lang="ja-JP" altLang="en-US" sz="1100"/>
            <a:t>この結果より販売形態の違いにより売上額に差はあったと言える。</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14</xdr:row>
      <xdr:rowOff>69850</xdr:rowOff>
    </xdr:from>
    <xdr:to>
      <xdr:col>5</xdr:col>
      <xdr:colOff>292100</xdr:colOff>
      <xdr:row>19</xdr:row>
      <xdr:rowOff>127000</xdr:rowOff>
    </xdr:to>
    <xdr:sp macro="" textlink="">
      <xdr:nvSpPr>
        <xdr:cNvPr id="7" name="Text Box 1">
          <a:extLst>
            <a:ext uri="{FF2B5EF4-FFF2-40B4-BE49-F238E27FC236}">
              <a16:creationId xmlns:a16="http://schemas.microsoft.com/office/drawing/2014/main" id="{00000000-0008-0000-0C00-000001100000}"/>
            </a:ext>
          </a:extLst>
        </xdr:cNvPr>
        <xdr:cNvSpPr txBox="1">
          <a:spLocks noChangeArrowheads="1"/>
        </xdr:cNvSpPr>
      </xdr:nvSpPr>
      <xdr:spPr bwMode="auto">
        <a:xfrm>
          <a:off x="590550" y="3289300"/>
          <a:ext cx="3524250" cy="1212850"/>
        </a:xfrm>
        <a:prstGeom prst="rect">
          <a:avLst/>
        </a:prstGeom>
        <a:solidFill>
          <a:schemeClr val="bg2"/>
        </a:solidFill>
        <a:ln w="9525">
          <a:solidFill>
            <a:schemeClr val="bg2">
              <a:lumMod val="50000"/>
            </a:schemeClr>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データより身長と年齢に関してグループによる差があると言えるかどうか、分散分析を用いて検証せよ。</a:t>
          </a:r>
        </a:p>
      </xdr:txBody>
    </xdr:sp>
    <xdr:clientData/>
  </xdr:twoCellAnchor>
  <xdr:twoCellAnchor editAs="oneCell">
    <xdr:from>
      <xdr:col>5</xdr:col>
      <xdr:colOff>740770</xdr:colOff>
      <xdr:row>0</xdr:row>
      <xdr:rowOff>24709</xdr:rowOff>
    </xdr:from>
    <xdr:to>
      <xdr:col>7</xdr:col>
      <xdr:colOff>330200</xdr:colOff>
      <xdr:row>10</xdr:row>
      <xdr:rowOff>7161</xdr:rowOff>
    </xdr:to>
    <xdr:pic>
      <xdr:nvPicPr>
        <xdr:cNvPr id="3" name="図 2"/>
        <xdr:cNvPicPr>
          <a:picLocks noChangeAspect="1"/>
        </xdr:cNvPicPr>
      </xdr:nvPicPr>
      <xdr:blipFill>
        <a:blip xmlns:r="http://schemas.openxmlformats.org/officeDocument/2006/relationships" r:embed="rId1"/>
        <a:stretch>
          <a:fillRect/>
        </a:stretch>
      </xdr:blipFill>
      <xdr:spPr>
        <a:xfrm>
          <a:off x="4563470" y="24709"/>
          <a:ext cx="3774080" cy="2281152"/>
        </a:xfrm>
        <a:prstGeom prst="rect">
          <a:avLst/>
        </a:prstGeom>
      </xdr:spPr>
    </xdr:pic>
    <xdr:clientData/>
  </xdr:twoCellAnchor>
  <xdr:twoCellAnchor editAs="oneCell">
    <xdr:from>
      <xdr:col>5</xdr:col>
      <xdr:colOff>736292</xdr:colOff>
      <xdr:row>10</xdr:row>
      <xdr:rowOff>19050</xdr:rowOff>
    </xdr:from>
    <xdr:to>
      <xdr:col>7</xdr:col>
      <xdr:colOff>387350</xdr:colOff>
      <xdr:row>20</xdr:row>
      <xdr:rowOff>1687</xdr:rowOff>
    </xdr:to>
    <xdr:pic>
      <xdr:nvPicPr>
        <xdr:cNvPr id="9" name="図 8"/>
        <xdr:cNvPicPr>
          <a:picLocks noChangeAspect="1"/>
        </xdr:cNvPicPr>
      </xdr:nvPicPr>
      <xdr:blipFill>
        <a:blip xmlns:r="http://schemas.openxmlformats.org/officeDocument/2006/relationships" r:embed="rId2"/>
        <a:stretch>
          <a:fillRect/>
        </a:stretch>
      </xdr:blipFill>
      <xdr:spPr>
        <a:xfrm>
          <a:off x="4558992" y="2317750"/>
          <a:ext cx="3835708" cy="2287687"/>
        </a:xfrm>
        <a:prstGeom prst="rect">
          <a:avLst/>
        </a:prstGeom>
      </xdr:spPr>
    </xdr:pic>
    <xdr:clientData/>
  </xdr:twoCellAnchor>
  <xdr:twoCellAnchor>
    <xdr:from>
      <xdr:col>0</xdr:col>
      <xdr:colOff>615950</xdr:colOff>
      <xdr:row>20</xdr:row>
      <xdr:rowOff>19050</xdr:rowOff>
    </xdr:from>
    <xdr:to>
      <xdr:col>6</xdr:col>
      <xdr:colOff>1143000</xdr:colOff>
      <xdr:row>35</xdr:row>
      <xdr:rowOff>158750</xdr:rowOff>
    </xdr:to>
    <xdr:sp macro="" textlink="">
      <xdr:nvSpPr>
        <xdr:cNvPr id="8" name="テキスト ボックス 7">
          <a:extLst>
            <a:ext uri="{FF2B5EF4-FFF2-40B4-BE49-F238E27FC236}">
              <a16:creationId xmlns:a16="http://schemas.microsoft.com/office/drawing/2014/main" id="{00000000-0008-0000-0100-000007000000}"/>
            </a:ext>
          </a:extLst>
        </xdr:cNvPr>
        <xdr:cNvSpPr txBox="1"/>
      </xdr:nvSpPr>
      <xdr:spPr>
        <a:xfrm>
          <a:off x="615950" y="4622800"/>
          <a:ext cx="5448300" cy="358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考察</a:t>
          </a:r>
          <a:r>
            <a:rPr kumimoji="1" lang="en-US" altLang="ja-JP" sz="1100"/>
            <a:t>】</a:t>
          </a:r>
          <a:r>
            <a:rPr kumimoji="1" lang="ja-JP" altLang="ja-JP" sz="1100">
              <a:solidFill>
                <a:schemeClr val="dk1"/>
              </a:solidFill>
              <a:effectLst/>
              <a:latin typeface="+mn-lt"/>
              <a:ea typeface="+mn-ea"/>
              <a:cs typeface="+mn-cs"/>
            </a:rPr>
            <a:t>図を参考にして考察を書き上げよ。</a:t>
          </a:r>
          <a:endParaRPr lang="ja-JP" altLang="ja-JP">
            <a:effectLst/>
          </a:endParaRPr>
        </a:p>
        <a:p>
          <a:endParaRPr kumimoji="1" lang="en-US" altLang="ja-JP" sz="1100"/>
        </a:p>
        <a:p>
          <a:endParaRPr lang="ja-JP" altLang="ja-JP">
            <a:effectLst/>
          </a:endParaRPr>
        </a:p>
        <a:p>
          <a:r>
            <a:rPr lang="ja-JP" altLang="ja-JP" sz="1100" b="0" i="0">
              <a:solidFill>
                <a:schemeClr val="dk1"/>
              </a:solidFill>
              <a:effectLst/>
              <a:latin typeface="+mn-lt"/>
              <a:ea typeface="+mn-ea"/>
              <a:cs typeface="+mn-cs"/>
            </a:rPr>
            <a:t>　　　　　　　　身長　　年齢</a:t>
          </a:r>
          <a:endParaRPr lang="ja-JP" altLang="ja-JP">
            <a:effectLst/>
          </a:endParaRPr>
        </a:p>
        <a:p>
          <a:r>
            <a:rPr lang="ja-JP" altLang="ja-JP" sz="1100" b="0" i="0">
              <a:solidFill>
                <a:schemeClr val="dk1"/>
              </a:solidFill>
              <a:effectLst/>
              <a:latin typeface="+mn-lt"/>
              <a:ea typeface="+mn-ea"/>
              <a:cs typeface="+mn-cs"/>
            </a:rPr>
            <a:t>モーニング娘。　</a:t>
          </a:r>
          <a:r>
            <a:rPr lang="en-US" altLang="ja-JP" sz="1100" b="0" i="0">
              <a:solidFill>
                <a:schemeClr val="dk1"/>
              </a:solidFill>
              <a:effectLst/>
              <a:latin typeface="+mn-lt"/>
              <a:ea typeface="+mn-ea"/>
              <a:cs typeface="+mn-cs"/>
            </a:rPr>
            <a:t>156.68</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26.26</a:t>
          </a:r>
          <a:endParaRPr lang="ja-JP" altLang="ja-JP">
            <a:effectLst/>
          </a:endParaRPr>
        </a:p>
        <a:p>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Berryz</a:t>
          </a:r>
          <a:r>
            <a:rPr lang="ja-JP" altLang="ja-JP" sz="1100" b="0" i="0">
              <a:solidFill>
                <a:schemeClr val="dk1"/>
              </a:solidFill>
              <a:effectLst/>
              <a:latin typeface="+mn-lt"/>
              <a:ea typeface="+mn-ea"/>
              <a:cs typeface="+mn-cs"/>
            </a:rPr>
            <a:t>工房</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161.29</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22.57</a:t>
          </a:r>
          <a:endParaRPr lang="ja-JP" altLang="ja-JP">
            <a:effectLst/>
          </a:endParaRPr>
        </a:p>
        <a:p>
          <a:r>
            <a:rPr lang="en-US" altLang="ja-JP" sz="1100" b="0" i="0">
              <a:solidFill>
                <a:schemeClr val="dk1"/>
              </a:solidFill>
              <a:effectLst/>
              <a:latin typeface="+mn-lt"/>
              <a:ea typeface="+mn-ea"/>
              <a:cs typeface="+mn-cs"/>
            </a:rPr>
            <a:t>ANGERME</a:t>
          </a:r>
          <a:r>
            <a:rPr lang="ja-JP" altLang="ja-JP" sz="1100" b="0" i="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r>
            <a:rPr lang="en-US" altLang="ja-JP" sz="1100" b="0" i="0">
              <a:solidFill>
                <a:schemeClr val="dk1"/>
              </a:solidFill>
              <a:effectLst/>
              <a:latin typeface="+mn-lt"/>
              <a:ea typeface="+mn-ea"/>
              <a:cs typeface="+mn-cs"/>
            </a:rPr>
            <a:t>155.78</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18.56</a:t>
          </a:r>
          <a:endParaRPr lang="ja-JP" altLang="ja-JP">
            <a:effectLst/>
          </a:endParaRPr>
        </a:p>
        <a:p>
          <a:r>
            <a:rPr lang="en-US"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Juice=Juice</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158.80</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18.20</a:t>
          </a:r>
          <a:endParaRPr lang="ja-JP" altLang="ja-JP">
            <a:effectLst/>
          </a:endParaRPr>
        </a:p>
        <a:p>
          <a:r>
            <a:rPr lang="en-US" altLang="ja-JP" sz="1100" b="0" i="0">
              <a:solidFill>
                <a:schemeClr val="dk1"/>
              </a:solidFill>
              <a:effectLst/>
              <a:latin typeface="+mn-lt"/>
              <a:ea typeface="+mn-ea"/>
              <a:cs typeface="+mn-cs"/>
            </a:rPr>
            <a:t>℃-ute</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158.63</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21.75</a:t>
          </a:r>
          <a:endParaRPr lang="ja-JP" altLang="ja-JP">
            <a:effectLst/>
          </a:endParaRPr>
        </a:p>
        <a:p>
          <a:endParaRPr kumimoji="1" lang="en-US" altLang="ja-JP" sz="1100"/>
        </a:p>
        <a:p>
          <a:endParaRPr kumimoji="1" lang="en-US" altLang="ja-JP" sz="1100"/>
        </a:p>
      </xdr:txBody>
    </xdr:sp>
    <xdr:clientData/>
  </xdr:twoCellAnchor>
  <xdr:twoCellAnchor editAs="oneCell">
    <xdr:from>
      <xdr:col>0</xdr:col>
      <xdr:colOff>603250</xdr:colOff>
      <xdr:row>35</xdr:row>
      <xdr:rowOff>177800</xdr:rowOff>
    </xdr:from>
    <xdr:to>
      <xdr:col>6</xdr:col>
      <xdr:colOff>1187450</xdr:colOff>
      <xdr:row>51</xdr:row>
      <xdr:rowOff>171450</xdr:rowOff>
    </xdr:to>
    <xdr:pic>
      <xdr:nvPicPr>
        <xdr:cNvPr id="10" name="図 9"/>
        <xdr:cNvPicPr>
          <a:picLocks noChangeAspect="1" noChangeArrowheads="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03250" y="8229600"/>
          <a:ext cx="5505450" cy="365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01"/>
  <sheetViews>
    <sheetView tabSelected="1" workbookViewId="0"/>
  </sheetViews>
  <sheetFormatPr defaultRowHeight="18.75" x14ac:dyDescent="0.4"/>
  <cols>
    <col min="1" max="1" width="8.75" style="27"/>
    <col min="2" max="2" width="13.875" style="27" bestFit="1" customWidth="1"/>
    <col min="3" max="3" width="16" style="62" customWidth="1"/>
    <col min="4" max="4" width="16.5" style="43" customWidth="1"/>
    <col min="5" max="5" width="15.375" style="45" customWidth="1"/>
    <col min="6" max="6" width="8.75" style="10"/>
    <col min="7" max="7" width="15.875" style="10" customWidth="1"/>
    <col min="8" max="8" width="14.75" style="10" customWidth="1"/>
    <col min="9" max="9" width="8.75" style="10"/>
    <col min="10" max="10" width="12.875" style="10" customWidth="1"/>
    <col min="11" max="11" width="8.25" style="10" customWidth="1"/>
    <col min="12" max="12" width="16.875" style="10" bestFit="1" customWidth="1"/>
    <col min="13" max="19" width="8.75" style="10"/>
  </cols>
  <sheetData>
    <row r="1" spans="1:12" ht="19.5" thickBot="1" x14ac:dyDescent="0.45">
      <c r="A1" s="24" t="s">
        <v>98</v>
      </c>
      <c r="B1" s="24" t="s">
        <v>99</v>
      </c>
      <c r="C1" s="24" t="s">
        <v>134</v>
      </c>
      <c r="D1" s="24" t="s">
        <v>100</v>
      </c>
      <c r="E1" s="24" t="s">
        <v>101</v>
      </c>
      <c r="G1" s="9" t="s">
        <v>72</v>
      </c>
    </row>
    <row r="2" spans="1:12" x14ac:dyDescent="0.4">
      <c r="A2" s="25">
        <v>251</v>
      </c>
      <c r="B2" s="26" t="s">
        <v>102</v>
      </c>
      <c r="C2" s="61"/>
      <c r="G2" s="11" t="s">
        <v>73</v>
      </c>
      <c r="H2" s="11" t="s">
        <v>104</v>
      </c>
      <c r="I2" s="11" t="s">
        <v>74</v>
      </c>
      <c r="J2" s="11" t="s">
        <v>84</v>
      </c>
    </row>
    <row r="3" spans="1:12" x14ac:dyDescent="0.4">
      <c r="A3" s="25">
        <v>220</v>
      </c>
      <c r="B3" s="26" t="s">
        <v>102</v>
      </c>
      <c r="C3" s="61"/>
      <c r="G3" s="12" t="s">
        <v>102</v>
      </c>
      <c r="H3" s="13">
        <f>COUNTIF(B:B,G3)</f>
        <v>19</v>
      </c>
      <c r="I3" s="14">
        <f>AVERAGEIF(B:B,G3,A:A)</f>
        <v>225.73684210526315</v>
      </c>
      <c r="J3" s="15">
        <f>SUMIF(B:B,G3,D:D)/(H3-1)</f>
        <v>0</v>
      </c>
    </row>
    <row r="4" spans="1:12" x14ac:dyDescent="0.4">
      <c r="A4" s="25">
        <v>235</v>
      </c>
      <c r="B4" s="26" t="s">
        <v>102</v>
      </c>
      <c r="C4" s="61"/>
      <c r="G4" s="12" t="s">
        <v>103</v>
      </c>
      <c r="H4" s="13">
        <f>COUNTIF(B:B,G4)</f>
        <v>12</v>
      </c>
      <c r="I4" s="14">
        <f>AVERAGEIF(B:B,G4,A:A)</f>
        <v>236.25</v>
      </c>
      <c r="J4" s="15">
        <f>SUMIF(B:B,G4,D:D)/(H4-1)</f>
        <v>0</v>
      </c>
    </row>
    <row r="5" spans="1:12" ht="19.5" thickBot="1" x14ac:dyDescent="0.45">
      <c r="A5" s="25">
        <v>213</v>
      </c>
      <c r="B5" s="26" t="s">
        <v>102</v>
      </c>
      <c r="C5" s="61"/>
      <c r="G5" s="16" t="s">
        <v>75</v>
      </c>
      <c r="H5" s="17">
        <f>COUNT(A:A)</f>
        <v>31</v>
      </c>
      <c r="I5" s="18">
        <f>AVERAGE(A:A)</f>
        <v>229.80645161290323</v>
      </c>
      <c r="J5" s="18">
        <f>SUM(E:E)/(H5-1)</f>
        <v>0</v>
      </c>
    </row>
    <row r="6" spans="1:12" x14ac:dyDescent="0.4">
      <c r="A6" s="25">
        <v>241</v>
      </c>
      <c r="B6" s="26" t="s">
        <v>102</v>
      </c>
      <c r="C6" s="61"/>
      <c r="H6" s="13"/>
      <c r="I6" s="14"/>
      <c r="J6" s="15"/>
    </row>
    <row r="7" spans="1:12" ht="19.5" thickBot="1" x14ac:dyDescent="0.45">
      <c r="A7" s="25">
        <v>225</v>
      </c>
      <c r="B7" s="26" t="s">
        <v>102</v>
      </c>
      <c r="C7" s="61"/>
      <c r="G7" s="9" t="s">
        <v>127</v>
      </c>
    </row>
    <row r="8" spans="1:12" x14ac:dyDescent="0.4">
      <c r="A8" s="25">
        <v>220</v>
      </c>
      <c r="B8" s="26" t="s">
        <v>102</v>
      </c>
      <c r="C8" s="61"/>
      <c r="G8" s="11" t="s">
        <v>128</v>
      </c>
      <c r="H8" s="11" t="s">
        <v>129</v>
      </c>
      <c r="I8" s="11" t="s">
        <v>131</v>
      </c>
      <c r="J8" s="11" t="s">
        <v>132</v>
      </c>
      <c r="K8" s="11" t="s">
        <v>133</v>
      </c>
      <c r="L8" s="11" t="s">
        <v>130</v>
      </c>
    </row>
    <row r="9" spans="1:12" x14ac:dyDescent="0.4">
      <c r="A9" s="25">
        <v>243</v>
      </c>
      <c r="B9" s="26" t="s">
        <v>103</v>
      </c>
      <c r="C9" s="61"/>
      <c r="G9" s="13" t="s">
        <v>102</v>
      </c>
      <c r="H9" s="15">
        <f>SUMIF(B$2:B$32,G9,D$2:D$32)</f>
        <v>0</v>
      </c>
      <c r="I9" s="48">
        <f>通常のデータ数-1</f>
        <v>18</v>
      </c>
      <c r="J9" s="15">
        <f>H9/I9</f>
        <v>0</v>
      </c>
      <c r="K9" s="15" t="e">
        <f>J9/J10</f>
        <v>#DIV/0!</v>
      </c>
      <c r="L9" s="39" t="e">
        <f>(_xlfn.F.DIST(K9,I9,I10,TRUE))*2</f>
        <v>#DIV/0!</v>
      </c>
    </row>
    <row r="10" spans="1:12" ht="19.5" thickBot="1" x14ac:dyDescent="0.45">
      <c r="A10" s="25">
        <v>264</v>
      </c>
      <c r="B10" s="26" t="s">
        <v>103</v>
      </c>
      <c r="C10" s="61"/>
      <c r="G10" s="21" t="s">
        <v>103</v>
      </c>
      <c r="H10" s="22">
        <f>SUMIF(B$2:B$32,G10,D$2:D$32)</f>
        <v>0</v>
      </c>
      <c r="I10" s="59">
        <f>特売のデータ数-1</f>
        <v>11</v>
      </c>
      <c r="J10" s="60">
        <f>H10/I10</f>
        <v>0</v>
      </c>
      <c r="K10" s="22"/>
      <c r="L10" s="22"/>
    </row>
    <row r="11" spans="1:12" x14ac:dyDescent="0.4">
      <c r="A11" s="25">
        <v>251</v>
      </c>
      <c r="B11" s="26" t="s">
        <v>103</v>
      </c>
      <c r="C11" s="61"/>
    </row>
    <row r="12" spans="1:12" ht="19.5" thickBot="1" x14ac:dyDescent="0.45">
      <c r="A12" s="25">
        <v>221</v>
      </c>
      <c r="B12" s="26" t="s">
        <v>103</v>
      </c>
      <c r="C12" s="61"/>
      <c r="G12" s="23" t="s">
        <v>93</v>
      </c>
      <c r="H12" s="8"/>
    </row>
    <row r="13" spans="1:12" x14ac:dyDescent="0.4">
      <c r="A13" s="25">
        <v>231</v>
      </c>
      <c r="B13" s="26" t="s">
        <v>103</v>
      </c>
      <c r="C13" s="61"/>
      <c r="G13" s="30" t="s">
        <v>94</v>
      </c>
      <c r="H13" s="31" t="e">
        <f>(通常平均-特売平均)/標準誤差SE</f>
        <v>#DIV/0!</v>
      </c>
      <c r="J13" s="37"/>
    </row>
    <row r="14" spans="1:12" x14ac:dyDescent="0.4">
      <c r="A14" s="25">
        <v>213</v>
      </c>
      <c r="B14" s="26" t="s">
        <v>103</v>
      </c>
      <c r="C14" s="61"/>
      <c r="G14" s="32" t="s">
        <v>95</v>
      </c>
      <c r="H14" s="47">
        <f>全データ数-COUNT(I3:I4)</f>
        <v>29</v>
      </c>
    </row>
    <row r="15" spans="1:12" x14ac:dyDescent="0.4">
      <c r="A15" s="25">
        <v>219</v>
      </c>
      <c r="B15" s="26" t="s">
        <v>103</v>
      </c>
      <c r="C15" s="61"/>
      <c r="G15" s="33" t="s">
        <v>96</v>
      </c>
      <c r="H15" s="41">
        <f>SUM(D:D)/自由度φ</f>
        <v>0</v>
      </c>
    </row>
    <row r="16" spans="1:12" x14ac:dyDescent="0.4">
      <c r="A16" s="25">
        <v>220</v>
      </c>
      <c r="B16" s="26" t="s">
        <v>103</v>
      </c>
      <c r="C16" s="61"/>
      <c r="G16" s="32" t="s">
        <v>97</v>
      </c>
      <c r="H16" s="64">
        <f>SQRT(共通分散/通常のデータ数+共通分散/特売のデータ数)</f>
        <v>0</v>
      </c>
    </row>
    <row r="17" spans="1:13" x14ac:dyDescent="0.4">
      <c r="A17" s="25">
        <v>246</v>
      </c>
      <c r="B17" s="26" t="s">
        <v>103</v>
      </c>
      <c r="C17" s="61"/>
      <c r="G17" s="32" t="s">
        <v>90</v>
      </c>
      <c r="H17" s="38" t="e">
        <f>(1-_xlfn.T.DIST(ABS(t値),自由度φ,TRUE))*2</f>
        <v>#DIV/0!</v>
      </c>
    </row>
    <row r="18" spans="1:13" x14ac:dyDescent="0.4">
      <c r="A18" s="25">
        <v>250</v>
      </c>
      <c r="B18" s="26" t="s">
        <v>103</v>
      </c>
      <c r="C18" s="61"/>
      <c r="G18" s="32" t="s">
        <v>91</v>
      </c>
      <c r="H18" s="34" t="e">
        <f>1-_xlfn.T.DIST(t値,自由度φ,TRUE)</f>
        <v>#DIV/0!</v>
      </c>
    </row>
    <row r="19" spans="1:13" ht="19.5" thickBot="1" x14ac:dyDescent="0.45">
      <c r="A19" s="25">
        <v>225</v>
      </c>
      <c r="B19" s="26" t="s">
        <v>102</v>
      </c>
      <c r="C19" s="61"/>
      <c r="G19" s="35" t="s">
        <v>92</v>
      </c>
      <c r="H19" s="36" t="e">
        <f>_xlfn.T.DIST(t値,自由度φ,TRUE)</f>
        <v>#DIV/0!</v>
      </c>
    </row>
    <row r="20" spans="1:13" x14ac:dyDescent="0.4">
      <c r="A20" s="25">
        <v>231</v>
      </c>
      <c r="B20" s="26" t="s">
        <v>102</v>
      </c>
      <c r="C20" s="61"/>
    </row>
    <row r="21" spans="1:13" ht="19.5" thickBot="1" x14ac:dyDescent="0.45">
      <c r="A21" s="25">
        <v>230</v>
      </c>
      <c r="B21" s="26" t="s">
        <v>102</v>
      </c>
      <c r="C21" s="61"/>
      <c r="G21" s="9" t="s">
        <v>76</v>
      </c>
    </row>
    <row r="22" spans="1:13" ht="20.25" x14ac:dyDescent="0.4">
      <c r="A22" s="25">
        <v>225</v>
      </c>
      <c r="B22" s="26" t="s">
        <v>102</v>
      </c>
      <c r="C22" s="61"/>
      <c r="G22" s="11" t="s">
        <v>77</v>
      </c>
      <c r="H22" s="11" t="s">
        <v>105</v>
      </c>
      <c r="I22" s="11" t="s">
        <v>78</v>
      </c>
      <c r="J22" s="11" t="s">
        <v>86</v>
      </c>
      <c r="K22" s="11" t="s">
        <v>87</v>
      </c>
      <c r="L22" s="11" t="s">
        <v>79</v>
      </c>
      <c r="M22" s="52" t="s">
        <v>113</v>
      </c>
    </row>
    <row r="23" spans="1:13" x14ac:dyDescent="0.4">
      <c r="A23" s="25">
        <v>218</v>
      </c>
      <c r="B23" s="26" t="s">
        <v>102</v>
      </c>
      <c r="C23" s="61"/>
      <c r="G23" s="13" t="s">
        <v>80</v>
      </c>
      <c r="H23" s="63"/>
      <c r="I23" s="48"/>
      <c r="J23" s="63"/>
      <c r="K23" s="15"/>
      <c r="L23" s="39"/>
      <c r="M23" s="53" t="e">
        <f>因子変動/合計変動</f>
        <v>#DIV/0!</v>
      </c>
    </row>
    <row r="24" spans="1:13" x14ac:dyDescent="0.4">
      <c r="A24" s="25">
        <v>220</v>
      </c>
      <c r="B24" s="26" t="s">
        <v>102</v>
      </c>
      <c r="C24" s="61"/>
      <c r="G24" s="13" t="s">
        <v>81</v>
      </c>
      <c r="H24" s="42"/>
      <c r="I24" s="48"/>
      <c r="J24" s="40"/>
      <c r="K24" s="15"/>
      <c r="L24" s="15"/>
      <c r="M24" s="54"/>
    </row>
    <row r="25" spans="1:13" ht="19.5" thickBot="1" x14ac:dyDescent="0.45">
      <c r="A25" s="25">
        <v>235</v>
      </c>
      <c r="B25" s="26" t="s">
        <v>102</v>
      </c>
      <c r="C25" s="61"/>
      <c r="G25" s="21" t="s">
        <v>82</v>
      </c>
      <c r="H25" s="44"/>
      <c r="I25" s="21"/>
      <c r="J25" s="44"/>
      <c r="K25" s="22"/>
      <c r="L25" s="22"/>
      <c r="M25" s="29"/>
    </row>
    <row r="26" spans="1:13" x14ac:dyDescent="0.4">
      <c r="A26" s="25">
        <v>249</v>
      </c>
      <c r="B26" s="26" t="s">
        <v>102</v>
      </c>
      <c r="C26" s="61"/>
    </row>
    <row r="27" spans="1:13" x14ac:dyDescent="0.4">
      <c r="A27" s="25">
        <v>221</v>
      </c>
      <c r="B27" s="26" t="s">
        <v>102</v>
      </c>
      <c r="C27" s="61"/>
    </row>
    <row r="28" spans="1:13" x14ac:dyDescent="0.4">
      <c r="A28" s="25">
        <v>213</v>
      </c>
      <c r="B28" s="26" t="s">
        <v>102</v>
      </c>
      <c r="C28" s="61"/>
    </row>
    <row r="29" spans="1:13" x14ac:dyDescent="0.4">
      <c r="A29" s="25">
        <v>218</v>
      </c>
      <c r="B29" s="26" t="s">
        <v>102</v>
      </c>
      <c r="C29" s="61"/>
    </row>
    <row r="30" spans="1:13" x14ac:dyDescent="0.4">
      <c r="A30" s="25">
        <v>199</v>
      </c>
      <c r="B30" s="26" t="s">
        <v>102</v>
      </c>
      <c r="C30" s="61"/>
      <c r="G30" s="23" t="s">
        <v>106</v>
      </c>
    </row>
    <row r="31" spans="1:13" ht="20.25" x14ac:dyDescent="0.4">
      <c r="A31" s="25">
        <v>236</v>
      </c>
      <c r="B31" s="26" t="s">
        <v>103</v>
      </c>
      <c r="C31" s="61"/>
      <c r="G31" s="49" t="s">
        <v>107</v>
      </c>
      <c r="H31" s="50" t="s">
        <v>108</v>
      </c>
    </row>
    <row r="32" spans="1:13" x14ac:dyDescent="0.4">
      <c r="A32" s="25">
        <v>241</v>
      </c>
      <c r="B32" s="26" t="s">
        <v>103</v>
      </c>
      <c r="C32" s="61"/>
      <c r="G32" s="49">
        <v>0.14000000000000001</v>
      </c>
      <c r="H32" s="51" t="s">
        <v>109</v>
      </c>
    </row>
    <row r="33" spans="1:8" x14ac:dyDescent="0.4">
      <c r="A33" s="25"/>
      <c r="B33" s="26"/>
      <c r="C33" s="61"/>
      <c r="G33" s="49">
        <v>0.06</v>
      </c>
      <c r="H33" s="51" t="s">
        <v>110</v>
      </c>
    </row>
    <row r="34" spans="1:8" x14ac:dyDescent="0.4">
      <c r="A34" s="25"/>
      <c r="B34" s="26"/>
      <c r="C34" s="61"/>
      <c r="G34" s="49">
        <v>0.01</v>
      </c>
      <c r="H34" s="51" t="s">
        <v>111</v>
      </c>
    </row>
    <row r="35" spans="1:8" x14ac:dyDescent="0.4">
      <c r="A35" s="25"/>
      <c r="B35" s="26"/>
      <c r="C35" s="61"/>
      <c r="G35" s="49">
        <v>0</v>
      </c>
      <c r="H35" s="51" t="s">
        <v>112</v>
      </c>
    </row>
    <row r="36" spans="1:8" x14ac:dyDescent="0.4">
      <c r="A36" s="25"/>
      <c r="B36" s="26"/>
      <c r="C36" s="61"/>
    </row>
    <row r="37" spans="1:8" x14ac:dyDescent="0.4">
      <c r="A37" s="25"/>
      <c r="B37" s="26"/>
      <c r="C37" s="61"/>
    </row>
    <row r="38" spans="1:8" x14ac:dyDescent="0.4">
      <c r="A38" s="25"/>
      <c r="B38" s="26"/>
      <c r="C38" s="61"/>
    </row>
    <row r="39" spans="1:8" x14ac:dyDescent="0.4">
      <c r="A39" s="25"/>
      <c r="B39" s="26"/>
      <c r="C39" s="61"/>
    </row>
    <row r="40" spans="1:8" x14ac:dyDescent="0.4">
      <c r="A40" s="25"/>
      <c r="B40" s="26"/>
      <c r="C40" s="61"/>
    </row>
    <row r="41" spans="1:8" x14ac:dyDescent="0.4">
      <c r="A41" s="25"/>
      <c r="B41" s="26"/>
      <c r="C41" s="61"/>
    </row>
    <row r="42" spans="1:8" x14ac:dyDescent="0.4">
      <c r="A42" s="25"/>
      <c r="B42" s="26"/>
      <c r="C42" s="61"/>
    </row>
    <row r="43" spans="1:8" x14ac:dyDescent="0.4">
      <c r="A43" s="25"/>
      <c r="B43" s="26"/>
      <c r="C43" s="61"/>
    </row>
    <row r="44" spans="1:8" x14ac:dyDescent="0.4">
      <c r="A44" s="25"/>
      <c r="B44" s="26"/>
      <c r="C44" s="61"/>
    </row>
    <row r="45" spans="1:8" x14ac:dyDescent="0.4">
      <c r="A45" s="25"/>
      <c r="B45" s="26"/>
      <c r="C45" s="61"/>
    </row>
    <row r="46" spans="1:8" x14ac:dyDescent="0.4">
      <c r="A46" s="25"/>
      <c r="B46" s="26"/>
      <c r="C46" s="61"/>
    </row>
    <row r="47" spans="1:8" x14ac:dyDescent="0.4">
      <c r="A47" s="25"/>
      <c r="B47" s="26"/>
      <c r="C47" s="61"/>
    </row>
    <row r="48" spans="1:8" x14ac:dyDescent="0.4">
      <c r="A48" s="25"/>
      <c r="B48" s="26"/>
      <c r="C48" s="61"/>
    </row>
    <row r="49" spans="1:3" x14ac:dyDescent="0.4">
      <c r="A49" s="25"/>
      <c r="B49" s="26"/>
      <c r="C49" s="61"/>
    </row>
    <row r="50" spans="1:3" x14ac:dyDescent="0.4">
      <c r="A50" s="25"/>
      <c r="B50" s="26"/>
      <c r="C50" s="61"/>
    </row>
    <row r="51" spans="1:3" x14ac:dyDescent="0.4">
      <c r="A51" s="25"/>
      <c r="B51" s="26"/>
      <c r="C51" s="61"/>
    </row>
    <row r="52" spans="1:3" x14ac:dyDescent="0.4">
      <c r="A52" s="25"/>
      <c r="B52" s="26"/>
      <c r="C52" s="61"/>
    </row>
    <row r="53" spans="1:3" x14ac:dyDescent="0.4">
      <c r="A53" s="25"/>
      <c r="B53" s="26"/>
      <c r="C53" s="61"/>
    </row>
    <row r="54" spans="1:3" x14ac:dyDescent="0.4">
      <c r="A54" s="25"/>
      <c r="B54" s="26"/>
      <c r="C54" s="61"/>
    </row>
    <row r="55" spans="1:3" x14ac:dyDescent="0.4">
      <c r="A55" s="25"/>
      <c r="B55" s="26"/>
      <c r="C55" s="61"/>
    </row>
    <row r="56" spans="1:3" x14ac:dyDescent="0.4">
      <c r="A56" s="25"/>
      <c r="B56" s="26"/>
      <c r="C56" s="61"/>
    </row>
    <row r="57" spans="1:3" x14ac:dyDescent="0.4">
      <c r="A57" s="25"/>
      <c r="B57" s="26"/>
      <c r="C57" s="61"/>
    </row>
    <row r="58" spans="1:3" x14ac:dyDescent="0.4">
      <c r="A58" s="25"/>
      <c r="B58" s="26"/>
      <c r="C58" s="61"/>
    </row>
    <row r="59" spans="1:3" x14ac:dyDescent="0.4">
      <c r="A59" s="25"/>
      <c r="B59" s="26"/>
      <c r="C59" s="61"/>
    </row>
    <row r="60" spans="1:3" x14ac:dyDescent="0.4">
      <c r="A60" s="25"/>
      <c r="B60" s="26"/>
      <c r="C60" s="61"/>
    </row>
    <row r="61" spans="1:3" x14ac:dyDescent="0.4">
      <c r="A61" s="25"/>
      <c r="B61" s="26"/>
      <c r="C61" s="61"/>
    </row>
    <row r="62" spans="1:3" x14ac:dyDescent="0.4">
      <c r="A62" s="25"/>
      <c r="B62" s="26"/>
      <c r="C62" s="61"/>
    </row>
    <row r="63" spans="1:3" x14ac:dyDescent="0.4">
      <c r="A63" s="25"/>
      <c r="B63" s="26"/>
      <c r="C63" s="61"/>
    </row>
    <row r="64" spans="1:3" x14ac:dyDescent="0.4">
      <c r="A64" s="25"/>
      <c r="B64" s="26"/>
      <c r="C64" s="61"/>
    </row>
    <row r="1001" spans="1:19" ht="19.5" thickBot="1" x14ac:dyDescent="0.45">
      <c r="A1001" s="28"/>
      <c r="B1001" s="28"/>
      <c r="F1001" s="29"/>
      <c r="G1001" s="29"/>
      <c r="H1001" s="29"/>
      <c r="I1001" s="29"/>
      <c r="J1001" s="29"/>
      <c r="K1001" s="29"/>
      <c r="L1001" s="29"/>
      <c r="M1001" s="29"/>
      <c r="N1001" s="29"/>
      <c r="O1001" s="29"/>
      <c r="P1001" s="29"/>
      <c r="Q1001" s="29"/>
      <c r="R1001" s="29"/>
      <c r="S1001" s="29"/>
    </row>
    <row r="2501" spans="1:5" ht="19.5" thickBot="1" x14ac:dyDescent="0.45">
      <c r="A2501" s="28"/>
      <c r="B2501" s="28"/>
      <c r="E2501" s="46"/>
    </row>
  </sheetData>
  <phoneticPr fontId="2"/>
  <conditionalFormatting sqref="L23">
    <cfRule type="expression" dxfId="14" priority="6">
      <formula>$L23&lt;0.01</formula>
    </cfRule>
    <cfRule type="expression" dxfId="13" priority="7">
      <formula>$L23&lt;0.05</formula>
    </cfRule>
  </conditionalFormatting>
  <conditionalFormatting sqref="G13:H19">
    <cfRule type="expression" dxfId="12" priority="5">
      <formula>#REF!&lt;#REF!</formula>
    </cfRule>
  </conditionalFormatting>
  <conditionalFormatting sqref="H17:H19">
    <cfRule type="expression" dxfId="11" priority="3">
      <formula>#REF!&lt;0.01</formula>
    </cfRule>
    <cfRule type="expression" dxfId="10" priority="4">
      <formula>#REF!&lt;0.05</formula>
    </cfRule>
  </conditionalFormatting>
  <conditionalFormatting sqref="L9">
    <cfRule type="expression" dxfId="7" priority="1">
      <formula>$L9&lt;0.01</formula>
    </cfRule>
    <cfRule type="expression" dxfId="6" priority="2">
      <formula>$L9&lt;0.05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64"/>
  <sheetViews>
    <sheetView workbookViewId="0"/>
  </sheetViews>
  <sheetFormatPr defaultColWidth="8.75" defaultRowHeight="18.75" x14ac:dyDescent="0.4"/>
  <cols>
    <col min="1" max="1" width="13.5" style="2" bestFit="1" customWidth="1"/>
    <col min="2" max="2" width="15.75" style="58" bestFit="1" customWidth="1"/>
    <col min="3" max="4" width="8.375" style="2" customWidth="1"/>
    <col min="5" max="5" width="8.75" style="2"/>
    <col min="6" max="6" width="15.75" style="2" bestFit="1" customWidth="1"/>
    <col min="7" max="7" width="44.25" style="2" customWidth="1"/>
    <col min="8" max="8" width="8.75" style="2"/>
    <col min="9" max="9" width="18.75" style="2" bestFit="1" customWidth="1"/>
    <col min="10" max="10" width="15" style="2" bestFit="1" customWidth="1"/>
    <col min="11" max="13" width="9.25" style="2" bestFit="1" customWidth="1"/>
    <col min="14" max="14" width="16.25" style="2" bestFit="1" customWidth="1"/>
    <col min="15" max="16384" width="8.75" style="2"/>
  </cols>
  <sheetData>
    <row r="1" spans="1:15" x14ac:dyDescent="0.4">
      <c r="A1" s="1" t="s">
        <v>0</v>
      </c>
      <c r="B1" s="56" t="s">
        <v>117</v>
      </c>
      <c r="C1" s="1" t="s">
        <v>1</v>
      </c>
      <c r="D1" s="1" t="s">
        <v>2</v>
      </c>
      <c r="I1" s="2" t="s">
        <v>88</v>
      </c>
    </row>
    <row r="2" spans="1:15" ht="19.5" thickBot="1" x14ac:dyDescent="0.45">
      <c r="A2" s="6" t="s">
        <v>27</v>
      </c>
      <c r="B2" s="57" t="s">
        <v>118</v>
      </c>
      <c r="C2" s="4">
        <v>158</v>
      </c>
      <c r="D2" s="4">
        <v>42</v>
      </c>
      <c r="I2" s="9" t="s">
        <v>72</v>
      </c>
      <c r="J2" s="10"/>
      <c r="K2" s="10"/>
      <c r="L2" s="10"/>
      <c r="M2" s="10"/>
      <c r="N2" s="10"/>
    </row>
    <row r="3" spans="1:15" x14ac:dyDescent="0.4">
      <c r="A3" s="6" t="s">
        <v>9</v>
      </c>
      <c r="B3" s="57" t="s">
        <v>118</v>
      </c>
      <c r="C3" s="4">
        <v>160</v>
      </c>
      <c r="D3" s="5">
        <v>37</v>
      </c>
      <c r="I3" s="11" t="s">
        <v>73</v>
      </c>
      <c r="J3" s="11" t="s">
        <v>83</v>
      </c>
      <c r="K3" s="11" t="s">
        <v>74</v>
      </c>
      <c r="L3" s="11" t="s">
        <v>84</v>
      </c>
      <c r="M3" s="10"/>
      <c r="N3" s="10"/>
    </row>
    <row r="4" spans="1:15" x14ac:dyDescent="0.4">
      <c r="A4" s="3" t="s">
        <v>35</v>
      </c>
      <c r="B4" s="57" t="s">
        <v>118</v>
      </c>
      <c r="C4" s="4">
        <v>157</v>
      </c>
      <c r="D4" s="4">
        <v>34</v>
      </c>
      <c r="I4" s="13"/>
      <c r="J4" s="13"/>
      <c r="K4" s="14"/>
      <c r="L4" s="15"/>
      <c r="M4" s="10"/>
      <c r="N4" s="10"/>
    </row>
    <row r="5" spans="1:15" x14ac:dyDescent="0.4">
      <c r="A5" s="3" t="s">
        <v>6</v>
      </c>
      <c r="B5" s="57" t="s">
        <v>118</v>
      </c>
      <c r="C5" s="4">
        <v>167</v>
      </c>
      <c r="D5" s="5">
        <v>34</v>
      </c>
      <c r="I5" s="13"/>
      <c r="J5" s="13"/>
      <c r="K5" s="14"/>
      <c r="L5" s="15"/>
      <c r="M5" s="10"/>
      <c r="N5" s="10"/>
    </row>
    <row r="6" spans="1:15" x14ac:dyDescent="0.4">
      <c r="A6" s="3" t="s">
        <v>3</v>
      </c>
      <c r="B6" s="57" t="s">
        <v>118</v>
      </c>
      <c r="C6" s="4">
        <v>152</v>
      </c>
      <c r="D6" s="4">
        <v>34</v>
      </c>
      <c r="I6" s="13"/>
      <c r="J6" s="13"/>
      <c r="K6" s="14"/>
      <c r="L6" s="15"/>
      <c r="M6" s="10"/>
      <c r="N6" s="10"/>
    </row>
    <row r="7" spans="1:15" x14ac:dyDescent="0.4">
      <c r="A7" s="3" t="s">
        <v>34</v>
      </c>
      <c r="B7" s="57" t="s">
        <v>118</v>
      </c>
      <c r="C7" s="4">
        <v>145</v>
      </c>
      <c r="D7" s="4">
        <v>32</v>
      </c>
      <c r="I7" s="13"/>
      <c r="J7" s="13"/>
      <c r="K7" s="14"/>
      <c r="L7" s="15"/>
      <c r="M7" s="10"/>
      <c r="N7" s="10"/>
    </row>
    <row r="8" spans="1:15" x14ac:dyDescent="0.4">
      <c r="A8" s="3" t="s">
        <v>11</v>
      </c>
      <c r="B8" s="57" t="s">
        <v>118</v>
      </c>
      <c r="C8" s="4">
        <v>158</v>
      </c>
      <c r="D8" s="5">
        <v>31</v>
      </c>
      <c r="I8" s="13"/>
      <c r="J8" s="13"/>
      <c r="K8" s="14"/>
      <c r="L8" s="15"/>
      <c r="M8" s="10"/>
      <c r="N8" s="10"/>
    </row>
    <row r="9" spans="1:15" x14ac:dyDescent="0.4">
      <c r="A9" s="3" t="s">
        <v>29</v>
      </c>
      <c r="B9" s="57" t="s">
        <v>118</v>
      </c>
      <c r="C9" s="4">
        <v>149</v>
      </c>
      <c r="D9" s="4">
        <v>30</v>
      </c>
      <c r="I9" s="13"/>
      <c r="J9" s="13"/>
      <c r="K9" s="14"/>
      <c r="L9" s="15"/>
      <c r="M9" s="10"/>
      <c r="N9" s="10"/>
    </row>
    <row r="10" spans="1:15" ht="19.5" thickBot="1" x14ac:dyDescent="0.45">
      <c r="A10" s="3" t="s">
        <v>8</v>
      </c>
      <c r="B10" s="57" t="s">
        <v>118</v>
      </c>
      <c r="C10" s="4">
        <v>155</v>
      </c>
      <c r="D10" s="4">
        <v>30</v>
      </c>
      <c r="I10" s="16" t="s">
        <v>75</v>
      </c>
      <c r="J10" s="17"/>
      <c r="K10" s="18"/>
      <c r="L10" s="18"/>
      <c r="M10" s="10"/>
      <c r="N10" s="10"/>
    </row>
    <row r="11" spans="1:15" x14ac:dyDescent="0.4">
      <c r="A11" s="3" t="s">
        <v>31</v>
      </c>
      <c r="B11" s="57" t="s">
        <v>118</v>
      </c>
      <c r="C11" s="4">
        <v>156</v>
      </c>
      <c r="D11" s="5">
        <v>30</v>
      </c>
      <c r="I11" s="10"/>
      <c r="J11" s="10"/>
      <c r="K11" s="10"/>
      <c r="L11" s="10"/>
      <c r="M11" s="10"/>
      <c r="N11" s="10"/>
    </row>
    <row r="12" spans="1:15" ht="19.5" thickBot="1" x14ac:dyDescent="0.45">
      <c r="A12" s="3" t="s">
        <v>36</v>
      </c>
      <c r="B12" s="57" t="s">
        <v>118</v>
      </c>
      <c r="C12" s="4">
        <v>164</v>
      </c>
      <c r="D12" s="4">
        <v>30</v>
      </c>
      <c r="I12" s="9" t="s">
        <v>76</v>
      </c>
      <c r="J12" s="10"/>
      <c r="K12" s="10"/>
      <c r="L12" s="10"/>
      <c r="M12" s="10"/>
      <c r="N12" s="10"/>
    </row>
    <row r="13" spans="1:15" x14ac:dyDescent="0.4">
      <c r="A13" s="3" t="s">
        <v>18</v>
      </c>
      <c r="B13" s="57" t="s">
        <v>118</v>
      </c>
      <c r="C13" s="4">
        <v>159</v>
      </c>
      <c r="D13" s="4">
        <v>30</v>
      </c>
      <c r="I13" s="11" t="s">
        <v>77</v>
      </c>
      <c r="J13" s="11" t="s">
        <v>85</v>
      </c>
      <c r="K13" s="11" t="s">
        <v>78</v>
      </c>
      <c r="L13" s="11" t="s">
        <v>86</v>
      </c>
      <c r="M13" s="11" t="s">
        <v>87</v>
      </c>
      <c r="N13" s="11" t="s">
        <v>79</v>
      </c>
      <c r="O13" s="11" t="s">
        <v>114</v>
      </c>
    </row>
    <row r="14" spans="1:15" x14ac:dyDescent="0.4">
      <c r="A14" s="3" t="s">
        <v>23</v>
      </c>
      <c r="B14" s="57" t="s">
        <v>118</v>
      </c>
      <c r="C14" s="4">
        <v>153</v>
      </c>
      <c r="D14" s="4">
        <v>29</v>
      </c>
      <c r="I14" s="13" t="s">
        <v>80</v>
      </c>
      <c r="J14" s="15"/>
      <c r="K14" s="13"/>
      <c r="L14" s="15"/>
      <c r="M14" s="15"/>
      <c r="N14" s="19"/>
      <c r="O14" s="19"/>
    </row>
    <row r="15" spans="1:15" x14ac:dyDescent="0.4">
      <c r="A15" s="3" t="s">
        <v>19</v>
      </c>
      <c r="B15" s="57" t="s">
        <v>118</v>
      </c>
      <c r="C15" s="4">
        <v>156</v>
      </c>
      <c r="D15" s="4">
        <v>28</v>
      </c>
      <c r="I15" s="13" t="s">
        <v>81</v>
      </c>
      <c r="J15" s="15"/>
      <c r="K15" s="13"/>
      <c r="L15" s="20"/>
      <c r="M15" s="15"/>
      <c r="N15" s="15"/>
      <c r="O15" s="15"/>
    </row>
    <row r="16" spans="1:15" ht="19.5" thickBot="1" x14ac:dyDescent="0.45">
      <c r="A16" s="3" t="s">
        <v>26</v>
      </c>
      <c r="B16" s="57" t="s">
        <v>118</v>
      </c>
      <c r="C16" s="4">
        <v>153</v>
      </c>
      <c r="D16" s="4">
        <v>28</v>
      </c>
      <c r="I16" s="21" t="s">
        <v>82</v>
      </c>
      <c r="J16" s="22"/>
      <c r="K16" s="21"/>
      <c r="L16" s="22"/>
      <c r="M16" s="22"/>
      <c r="N16" s="22"/>
      <c r="O16" s="22"/>
    </row>
    <row r="17" spans="1:15" x14ac:dyDescent="0.4">
      <c r="A17" s="3" t="s">
        <v>12</v>
      </c>
      <c r="B17" s="57" t="s">
        <v>118</v>
      </c>
      <c r="C17" s="4">
        <v>156</v>
      </c>
      <c r="D17" s="4">
        <v>28</v>
      </c>
    </row>
    <row r="18" spans="1:15" x14ac:dyDescent="0.4">
      <c r="A18" s="3" t="s">
        <v>37</v>
      </c>
      <c r="B18" s="57" t="s">
        <v>118</v>
      </c>
      <c r="C18" s="4">
        <v>168</v>
      </c>
      <c r="D18" s="5">
        <v>27</v>
      </c>
      <c r="I18" s="2" t="s">
        <v>89</v>
      </c>
    </row>
    <row r="19" spans="1:15" ht="19.5" thickBot="1" x14ac:dyDescent="0.45">
      <c r="A19" s="3" t="s">
        <v>14</v>
      </c>
      <c r="B19" s="57" t="s">
        <v>118</v>
      </c>
      <c r="C19" s="4">
        <v>155</v>
      </c>
      <c r="D19" s="5">
        <v>27</v>
      </c>
      <c r="I19" s="9" t="s">
        <v>72</v>
      </c>
      <c r="J19" s="10"/>
      <c r="K19" s="10"/>
      <c r="L19" s="10"/>
      <c r="M19" s="10"/>
      <c r="N19" s="10"/>
    </row>
    <row r="20" spans="1:15" x14ac:dyDescent="0.4">
      <c r="A20" s="3" t="s">
        <v>28</v>
      </c>
      <c r="B20" s="57" t="s">
        <v>118</v>
      </c>
      <c r="C20" s="4">
        <v>154</v>
      </c>
      <c r="D20" s="5">
        <v>27</v>
      </c>
      <c r="I20" s="11" t="s">
        <v>73</v>
      </c>
      <c r="J20" s="11" t="s">
        <v>83</v>
      </c>
      <c r="K20" s="11" t="s">
        <v>74</v>
      </c>
      <c r="L20" s="11" t="s">
        <v>84</v>
      </c>
      <c r="M20" s="10"/>
      <c r="N20" s="10"/>
    </row>
    <row r="21" spans="1:15" x14ac:dyDescent="0.4">
      <c r="A21" s="3" t="s">
        <v>15</v>
      </c>
      <c r="B21" s="57" t="s">
        <v>118</v>
      </c>
      <c r="C21" s="4">
        <v>156</v>
      </c>
      <c r="D21" s="4">
        <v>26</v>
      </c>
      <c r="I21" s="13"/>
      <c r="J21" s="13"/>
      <c r="K21" s="14"/>
      <c r="L21" s="15"/>
      <c r="M21" s="10"/>
      <c r="N21" s="10"/>
    </row>
    <row r="22" spans="1:15" x14ac:dyDescent="0.4">
      <c r="A22" s="3" t="s">
        <v>32</v>
      </c>
      <c r="B22" s="57" t="s">
        <v>118</v>
      </c>
      <c r="C22" s="4">
        <v>163</v>
      </c>
      <c r="D22" s="4">
        <v>26</v>
      </c>
      <c r="I22" s="13"/>
      <c r="J22" s="13"/>
      <c r="K22" s="14"/>
      <c r="L22" s="15"/>
      <c r="M22" s="10"/>
      <c r="N22" s="10"/>
    </row>
    <row r="23" spans="1:15" x14ac:dyDescent="0.4">
      <c r="A23" s="3" t="s">
        <v>24</v>
      </c>
      <c r="B23" s="57" t="s">
        <v>118</v>
      </c>
      <c r="C23" s="4">
        <v>152</v>
      </c>
      <c r="D23" s="4">
        <v>26</v>
      </c>
      <c r="I23" s="13"/>
      <c r="J23" s="13"/>
      <c r="K23" s="14"/>
      <c r="L23" s="15"/>
      <c r="M23" s="10"/>
      <c r="N23" s="10"/>
    </row>
    <row r="24" spans="1:15" x14ac:dyDescent="0.4">
      <c r="A24" s="3" t="s">
        <v>25</v>
      </c>
      <c r="B24" s="57" t="s">
        <v>118</v>
      </c>
      <c r="C24" s="4">
        <v>153</v>
      </c>
      <c r="D24" s="4">
        <v>24</v>
      </c>
      <c r="I24" s="13"/>
      <c r="J24" s="13"/>
      <c r="K24" s="14"/>
      <c r="L24" s="15"/>
      <c r="M24" s="10"/>
      <c r="N24" s="10"/>
    </row>
    <row r="25" spans="1:15" x14ac:dyDescent="0.4">
      <c r="A25" s="3" t="s">
        <v>16</v>
      </c>
      <c r="B25" s="57" t="s">
        <v>118</v>
      </c>
      <c r="C25" s="4">
        <v>166</v>
      </c>
      <c r="D25" s="4">
        <v>23</v>
      </c>
      <c r="I25" s="13"/>
      <c r="J25" s="13"/>
      <c r="K25" s="14"/>
      <c r="L25" s="15"/>
      <c r="M25" s="10"/>
      <c r="N25" s="10"/>
    </row>
    <row r="26" spans="1:15" x14ac:dyDescent="0.4">
      <c r="A26" s="3" t="s">
        <v>33</v>
      </c>
      <c r="B26" s="57" t="s">
        <v>118</v>
      </c>
      <c r="C26" s="4">
        <v>155</v>
      </c>
      <c r="D26" s="4">
        <v>22</v>
      </c>
      <c r="I26" s="13"/>
      <c r="J26" s="13"/>
      <c r="K26" s="14"/>
      <c r="L26" s="15"/>
      <c r="M26" s="10"/>
      <c r="N26" s="10"/>
    </row>
    <row r="27" spans="1:15" ht="19.5" thickBot="1" x14ac:dyDescent="0.45">
      <c r="A27" s="3" t="s">
        <v>5</v>
      </c>
      <c r="B27" s="57" t="s">
        <v>118</v>
      </c>
      <c r="C27" s="5">
        <v>160</v>
      </c>
      <c r="D27" s="4">
        <v>21</v>
      </c>
      <c r="I27" s="16" t="s">
        <v>75</v>
      </c>
      <c r="J27" s="17"/>
      <c r="K27" s="18"/>
      <c r="L27" s="18"/>
      <c r="M27" s="10"/>
      <c r="N27" s="10"/>
    </row>
    <row r="28" spans="1:15" x14ac:dyDescent="0.4">
      <c r="A28" s="3" t="s">
        <v>30</v>
      </c>
      <c r="B28" s="57" t="s">
        <v>118</v>
      </c>
      <c r="C28" s="5">
        <v>165</v>
      </c>
      <c r="D28" s="5">
        <v>19</v>
      </c>
      <c r="I28" s="10"/>
      <c r="J28" s="10"/>
      <c r="K28" s="10"/>
      <c r="L28" s="10"/>
      <c r="M28" s="10"/>
      <c r="N28" s="10"/>
    </row>
    <row r="29" spans="1:15" ht="19.5" thickBot="1" x14ac:dyDescent="0.45">
      <c r="A29" s="3" t="s">
        <v>10</v>
      </c>
      <c r="B29" s="57" t="s">
        <v>118</v>
      </c>
      <c r="C29" s="5">
        <v>150</v>
      </c>
      <c r="D29" s="4">
        <v>18</v>
      </c>
      <c r="I29" s="9" t="s">
        <v>76</v>
      </c>
      <c r="J29" s="10"/>
      <c r="K29" s="10"/>
      <c r="L29" s="10"/>
      <c r="M29" s="10"/>
      <c r="N29" s="10"/>
    </row>
    <row r="30" spans="1:15" x14ac:dyDescent="0.4">
      <c r="A30" s="3" t="s">
        <v>7</v>
      </c>
      <c r="B30" s="57" t="s">
        <v>118</v>
      </c>
      <c r="C30" s="5">
        <v>157</v>
      </c>
      <c r="D30" s="4">
        <v>18</v>
      </c>
      <c r="I30" s="11" t="s">
        <v>77</v>
      </c>
      <c r="J30" s="11" t="s">
        <v>85</v>
      </c>
      <c r="K30" s="11" t="s">
        <v>78</v>
      </c>
      <c r="L30" s="11" t="s">
        <v>86</v>
      </c>
      <c r="M30" s="11" t="s">
        <v>87</v>
      </c>
      <c r="N30" s="11" t="s">
        <v>79</v>
      </c>
      <c r="O30" s="11" t="s">
        <v>114</v>
      </c>
    </row>
    <row r="31" spans="1:15" x14ac:dyDescent="0.4">
      <c r="A31" s="3" t="s">
        <v>21</v>
      </c>
      <c r="B31" s="57" t="s">
        <v>118</v>
      </c>
      <c r="C31" s="5">
        <v>155</v>
      </c>
      <c r="D31" s="4">
        <v>17</v>
      </c>
      <c r="I31" s="13" t="s">
        <v>80</v>
      </c>
      <c r="J31" s="15"/>
      <c r="K31" s="13"/>
      <c r="L31" s="15"/>
      <c r="M31" s="15"/>
      <c r="N31" s="19"/>
      <c r="O31" s="19"/>
    </row>
    <row r="32" spans="1:15" x14ac:dyDescent="0.4">
      <c r="A32" s="3" t="s">
        <v>22</v>
      </c>
      <c r="B32" s="57" t="s">
        <v>118</v>
      </c>
      <c r="C32" s="5">
        <v>155</v>
      </c>
      <c r="D32" s="4">
        <v>17</v>
      </c>
      <c r="I32" s="13" t="s">
        <v>81</v>
      </c>
      <c r="J32" s="15"/>
      <c r="K32" s="13"/>
      <c r="L32" s="20"/>
      <c r="M32" s="15"/>
      <c r="N32" s="15"/>
      <c r="O32" s="15"/>
    </row>
    <row r="33" spans="1:15" ht="19.5" thickBot="1" x14ac:dyDescent="0.45">
      <c r="A33" s="7" t="s">
        <v>13</v>
      </c>
      <c r="B33" s="57" t="s">
        <v>118</v>
      </c>
      <c r="C33" s="5">
        <v>152</v>
      </c>
      <c r="D33" s="4">
        <v>16</v>
      </c>
      <c r="I33" s="21" t="s">
        <v>82</v>
      </c>
      <c r="J33" s="22"/>
      <c r="K33" s="21"/>
      <c r="L33" s="22"/>
      <c r="M33" s="22"/>
      <c r="N33" s="22"/>
      <c r="O33" s="22"/>
    </row>
    <row r="34" spans="1:15" x14ac:dyDescent="0.4">
      <c r="A34" s="3" t="s">
        <v>20</v>
      </c>
      <c r="B34" s="57" t="s">
        <v>118</v>
      </c>
      <c r="C34" s="5">
        <v>155</v>
      </c>
      <c r="D34" s="4">
        <v>16</v>
      </c>
    </row>
    <row r="35" spans="1:15" x14ac:dyDescent="0.4">
      <c r="A35" s="3" t="s">
        <v>17</v>
      </c>
      <c r="B35" s="57" t="s">
        <v>118</v>
      </c>
      <c r="C35" s="4">
        <v>158</v>
      </c>
      <c r="D35" s="4">
        <v>16</v>
      </c>
    </row>
    <row r="36" spans="1:15" x14ac:dyDescent="0.4">
      <c r="A36" s="4" t="s">
        <v>53</v>
      </c>
      <c r="B36" s="57" t="s">
        <v>119</v>
      </c>
      <c r="C36" s="5">
        <v>153</v>
      </c>
      <c r="D36" s="5">
        <v>23</v>
      </c>
    </row>
    <row r="37" spans="1:15" x14ac:dyDescent="0.4">
      <c r="A37" s="4" t="s">
        <v>54</v>
      </c>
      <c r="B37" s="57" t="s">
        <v>119</v>
      </c>
      <c r="C37" s="5">
        <v>150</v>
      </c>
      <c r="D37" s="5">
        <v>23</v>
      </c>
    </row>
    <row r="38" spans="1:15" x14ac:dyDescent="0.4">
      <c r="A38" s="4" t="s">
        <v>50</v>
      </c>
      <c r="B38" s="57" t="s">
        <v>119</v>
      </c>
      <c r="C38" s="5">
        <v>164</v>
      </c>
      <c r="D38" s="5">
        <v>23</v>
      </c>
    </row>
    <row r="39" spans="1:15" x14ac:dyDescent="0.4">
      <c r="A39" s="4" t="s">
        <v>49</v>
      </c>
      <c r="B39" s="57" t="s">
        <v>119</v>
      </c>
      <c r="C39" s="5">
        <v>166</v>
      </c>
      <c r="D39" s="5">
        <v>23</v>
      </c>
    </row>
    <row r="40" spans="1:15" x14ac:dyDescent="0.4">
      <c r="A40" s="4" t="s">
        <v>52</v>
      </c>
      <c r="B40" s="57" t="s">
        <v>119</v>
      </c>
      <c r="C40" s="5">
        <v>159</v>
      </c>
      <c r="D40" s="5">
        <v>23</v>
      </c>
    </row>
    <row r="41" spans="1:15" x14ac:dyDescent="0.4">
      <c r="A41" s="4" t="s">
        <v>47</v>
      </c>
      <c r="B41" s="57" t="s">
        <v>119</v>
      </c>
      <c r="C41" s="5">
        <v>176</v>
      </c>
      <c r="D41" s="5">
        <v>22</v>
      </c>
    </row>
    <row r="42" spans="1:15" x14ac:dyDescent="0.4">
      <c r="A42" s="4" t="s">
        <v>51</v>
      </c>
      <c r="B42" s="57" t="s">
        <v>119</v>
      </c>
      <c r="C42" s="5">
        <v>161</v>
      </c>
      <c r="D42" s="5">
        <v>21</v>
      </c>
    </row>
    <row r="43" spans="1:15" x14ac:dyDescent="0.4">
      <c r="A43" s="4" t="s">
        <v>55</v>
      </c>
      <c r="B43" s="57" t="s">
        <v>116</v>
      </c>
      <c r="C43" s="5">
        <v>162</v>
      </c>
      <c r="D43" s="5">
        <v>21</v>
      </c>
    </row>
    <row r="44" spans="1:15" x14ac:dyDescent="0.4">
      <c r="A44" s="4" t="s">
        <v>56</v>
      </c>
      <c r="B44" s="55" t="s">
        <v>115</v>
      </c>
      <c r="C44" s="5">
        <v>159</v>
      </c>
      <c r="D44" s="5">
        <v>20</v>
      </c>
    </row>
    <row r="45" spans="1:15" x14ac:dyDescent="0.4">
      <c r="A45" s="4" t="s">
        <v>60</v>
      </c>
      <c r="B45" s="55" t="s">
        <v>115</v>
      </c>
      <c r="C45" s="5">
        <v>155</v>
      </c>
      <c r="D45" s="5">
        <v>20</v>
      </c>
    </row>
    <row r="46" spans="1:15" x14ac:dyDescent="0.4">
      <c r="A46" s="4" t="s">
        <v>61</v>
      </c>
      <c r="B46" s="55" t="s">
        <v>115</v>
      </c>
      <c r="C46" s="5">
        <v>153</v>
      </c>
      <c r="D46" s="5">
        <v>19</v>
      </c>
    </row>
    <row r="47" spans="1:15" x14ac:dyDescent="0.4">
      <c r="A47" s="4" t="s">
        <v>57</v>
      </c>
      <c r="B47" s="55" t="s">
        <v>115</v>
      </c>
      <c r="C47" s="5">
        <v>159</v>
      </c>
      <c r="D47" s="5">
        <v>18</v>
      </c>
    </row>
    <row r="48" spans="1:15" x14ac:dyDescent="0.4">
      <c r="A48" s="4" t="s">
        <v>63</v>
      </c>
      <c r="B48" s="55" t="s">
        <v>115</v>
      </c>
      <c r="C48" s="5">
        <v>148</v>
      </c>
      <c r="D48" s="5">
        <v>18</v>
      </c>
    </row>
    <row r="49" spans="1:4" x14ac:dyDescent="0.4">
      <c r="A49" s="4" t="s">
        <v>62</v>
      </c>
      <c r="B49" s="55" t="s">
        <v>115</v>
      </c>
      <c r="C49" s="5">
        <v>151</v>
      </c>
      <c r="D49" s="5">
        <v>17</v>
      </c>
    </row>
    <row r="50" spans="1:4" x14ac:dyDescent="0.4">
      <c r="A50" s="4" t="s">
        <v>58</v>
      </c>
      <c r="B50" s="55" t="s">
        <v>115</v>
      </c>
      <c r="C50" s="5">
        <v>159</v>
      </c>
      <c r="D50" s="5">
        <v>17</v>
      </c>
    </row>
    <row r="51" spans="1:4" x14ac:dyDescent="0.4">
      <c r="A51" s="4" t="s">
        <v>59</v>
      </c>
      <c r="B51" s="55" t="s">
        <v>115</v>
      </c>
      <c r="C51" s="5">
        <v>156</v>
      </c>
      <c r="D51" s="5">
        <v>17</v>
      </c>
    </row>
    <row r="52" spans="1:4" x14ac:dyDescent="0.4">
      <c r="A52" s="4" t="s">
        <v>64</v>
      </c>
      <c r="B52" s="57" t="s">
        <v>65</v>
      </c>
      <c r="C52" s="5">
        <v>160</v>
      </c>
      <c r="D52" s="5">
        <v>21</v>
      </c>
    </row>
    <row r="53" spans="1:4" x14ac:dyDescent="0.4">
      <c r="A53" s="4" t="s">
        <v>66</v>
      </c>
      <c r="B53" s="57" t="s">
        <v>65</v>
      </c>
      <c r="C53" s="5">
        <v>161</v>
      </c>
      <c r="D53" s="5">
        <v>20</v>
      </c>
    </row>
    <row r="54" spans="1:4" x14ac:dyDescent="0.4">
      <c r="A54" s="4" t="s">
        <v>67</v>
      </c>
      <c r="B54" s="57" t="s">
        <v>65</v>
      </c>
      <c r="C54" s="5">
        <v>156</v>
      </c>
      <c r="D54" s="5">
        <v>18</v>
      </c>
    </row>
    <row r="55" spans="1:4" x14ac:dyDescent="0.4">
      <c r="A55" s="4" t="s">
        <v>68</v>
      </c>
      <c r="B55" s="57" t="s">
        <v>65</v>
      </c>
      <c r="C55" s="5">
        <v>154</v>
      </c>
      <c r="D55" s="5">
        <v>16</v>
      </c>
    </row>
    <row r="56" spans="1:4" x14ac:dyDescent="0.4">
      <c r="A56" s="4" t="s">
        <v>69</v>
      </c>
      <c r="B56" s="57" t="s">
        <v>65</v>
      </c>
      <c r="C56" s="5">
        <v>163</v>
      </c>
      <c r="D56" s="5">
        <v>16</v>
      </c>
    </row>
    <row r="57" spans="1:4" x14ac:dyDescent="0.4">
      <c r="A57" s="4" t="s">
        <v>38</v>
      </c>
      <c r="B57" s="57" t="s">
        <v>120</v>
      </c>
      <c r="C57" s="5">
        <v>170</v>
      </c>
      <c r="D57" s="5">
        <v>24</v>
      </c>
    </row>
    <row r="58" spans="1:4" x14ac:dyDescent="0.4">
      <c r="A58" s="4" t="s">
        <v>40</v>
      </c>
      <c r="B58" s="57" t="s">
        <v>120</v>
      </c>
      <c r="C58" s="5">
        <v>166</v>
      </c>
      <c r="D58" s="5">
        <v>23</v>
      </c>
    </row>
    <row r="59" spans="1:4" x14ac:dyDescent="0.4">
      <c r="A59" s="4" t="s">
        <v>45</v>
      </c>
      <c r="B59" s="57" t="s">
        <v>120</v>
      </c>
      <c r="C59" s="5">
        <v>152</v>
      </c>
      <c r="D59" s="5">
        <v>23</v>
      </c>
    </row>
    <row r="60" spans="1:4" x14ac:dyDescent="0.4">
      <c r="A60" s="4" t="s">
        <v>43</v>
      </c>
      <c r="B60" s="57" t="s">
        <v>120</v>
      </c>
      <c r="C60" s="5">
        <v>155</v>
      </c>
      <c r="D60" s="5">
        <v>22</v>
      </c>
    </row>
    <row r="61" spans="1:4" x14ac:dyDescent="0.4">
      <c r="A61" s="4" t="s">
        <v>44</v>
      </c>
      <c r="B61" s="57" t="s">
        <v>120</v>
      </c>
      <c r="C61" s="5">
        <v>155</v>
      </c>
      <c r="D61" s="5">
        <v>21</v>
      </c>
    </row>
    <row r="62" spans="1:4" x14ac:dyDescent="0.4">
      <c r="A62" s="4" t="s">
        <v>41</v>
      </c>
      <c r="B62" s="57" t="s">
        <v>120</v>
      </c>
      <c r="C62" s="5">
        <v>161</v>
      </c>
      <c r="D62" s="5">
        <v>21</v>
      </c>
    </row>
    <row r="63" spans="1:4" x14ac:dyDescent="0.4">
      <c r="A63" s="4" t="s">
        <v>46</v>
      </c>
      <c r="B63" s="57" t="s">
        <v>120</v>
      </c>
      <c r="C63" s="5">
        <v>152</v>
      </c>
      <c r="D63" s="5">
        <v>21</v>
      </c>
    </row>
    <row r="64" spans="1:4" x14ac:dyDescent="0.4">
      <c r="A64" s="4" t="s">
        <v>42</v>
      </c>
      <c r="B64" s="57" t="s">
        <v>120</v>
      </c>
      <c r="C64" s="5">
        <v>158</v>
      </c>
      <c r="D64" s="5">
        <v>19</v>
      </c>
    </row>
  </sheetData>
  <sortState ref="A2:E64">
    <sortCondition descending="1" ref="B1"/>
  </sortState>
  <phoneticPr fontId="2"/>
  <conditionalFormatting sqref="N14:O14">
    <cfRule type="expression" dxfId="5" priority="7">
      <formula>N14&lt;0.01</formula>
    </cfRule>
    <cfRule type="expression" dxfId="4" priority="8">
      <formula>N14&lt;0.05</formula>
    </cfRule>
  </conditionalFormatting>
  <conditionalFormatting sqref="N31">
    <cfRule type="expression" dxfId="3" priority="3">
      <formula>N31&lt;0.01</formula>
    </cfRule>
    <cfRule type="expression" dxfId="2" priority="4">
      <formula>N31&lt;0.05</formula>
    </cfRule>
  </conditionalFormatting>
  <conditionalFormatting sqref="O31">
    <cfRule type="expression" dxfId="1" priority="1">
      <formula>O31&lt;0.01</formula>
    </cfRule>
    <cfRule type="expression" dxfId="0" priority="2">
      <formula>O31&lt;0.05</formula>
    </cfRule>
  </conditionalFormatting>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6"/>
  <sheetViews>
    <sheetView workbookViewId="0"/>
  </sheetViews>
  <sheetFormatPr defaultColWidth="8.75" defaultRowHeight="18.75" x14ac:dyDescent="0.4"/>
  <cols>
    <col min="1" max="5" width="14.75" style="2" customWidth="1"/>
    <col min="6" max="6" width="8.75" style="2"/>
    <col min="7" max="11" width="15.875" style="2" customWidth="1"/>
    <col min="12" max="16384" width="8.75" style="2"/>
  </cols>
  <sheetData>
    <row r="1" spans="1:11" x14ac:dyDescent="0.4">
      <c r="A1" s="2" t="s">
        <v>70</v>
      </c>
      <c r="G1" s="2" t="s">
        <v>71</v>
      </c>
    </row>
    <row r="2" spans="1:11" x14ac:dyDescent="0.4">
      <c r="A2" s="3" t="s">
        <v>4</v>
      </c>
      <c r="B2" s="3" t="s">
        <v>39</v>
      </c>
      <c r="C2" s="3" t="s">
        <v>48</v>
      </c>
      <c r="D2" s="55" t="s">
        <v>115</v>
      </c>
      <c r="E2" s="3" t="s">
        <v>65</v>
      </c>
      <c r="G2" s="3" t="s">
        <v>4</v>
      </c>
      <c r="H2" s="3" t="s">
        <v>39</v>
      </c>
      <c r="I2" s="3" t="s">
        <v>48</v>
      </c>
      <c r="J2" s="55" t="s">
        <v>115</v>
      </c>
      <c r="K2" s="3" t="s">
        <v>65</v>
      </c>
    </row>
    <row r="3" spans="1:11" x14ac:dyDescent="0.4">
      <c r="A3" s="4">
        <v>152</v>
      </c>
      <c r="B3" s="5">
        <v>170</v>
      </c>
      <c r="C3" s="5">
        <v>176</v>
      </c>
      <c r="D3" s="5">
        <v>162</v>
      </c>
      <c r="E3" s="5">
        <v>160</v>
      </c>
      <c r="G3" s="4">
        <v>42</v>
      </c>
      <c r="H3" s="5">
        <v>24</v>
      </c>
      <c r="I3" s="5">
        <v>23</v>
      </c>
      <c r="J3" s="5">
        <v>21</v>
      </c>
      <c r="K3" s="5">
        <v>21</v>
      </c>
    </row>
    <row r="4" spans="1:11" x14ac:dyDescent="0.4">
      <c r="A4" s="5">
        <v>160</v>
      </c>
      <c r="B4" s="5">
        <v>166</v>
      </c>
      <c r="C4" s="5">
        <v>166</v>
      </c>
      <c r="D4" s="5">
        <v>159</v>
      </c>
      <c r="E4" s="5">
        <v>161</v>
      </c>
      <c r="G4" s="5">
        <v>37</v>
      </c>
      <c r="H4" s="5">
        <v>23</v>
      </c>
      <c r="I4" s="5">
        <v>23</v>
      </c>
      <c r="J4" s="5">
        <v>20</v>
      </c>
      <c r="K4" s="5">
        <v>20</v>
      </c>
    </row>
    <row r="5" spans="1:11" x14ac:dyDescent="0.4">
      <c r="A5" s="4">
        <v>167</v>
      </c>
      <c r="B5" s="5">
        <v>161</v>
      </c>
      <c r="C5" s="5">
        <v>164</v>
      </c>
      <c r="D5" s="5">
        <v>159</v>
      </c>
      <c r="E5" s="5">
        <v>156</v>
      </c>
      <c r="G5" s="4">
        <v>34</v>
      </c>
      <c r="H5" s="5">
        <v>23</v>
      </c>
      <c r="I5" s="5">
        <v>23</v>
      </c>
      <c r="J5" s="5">
        <v>20</v>
      </c>
      <c r="K5" s="5">
        <v>18</v>
      </c>
    </row>
    <row r="6" spans="1:11" x14ac:dyDescent="0.4">
      <c r="A6" s="5">
        <v>157</v>
      </c>
      <c r="B6" s="5">
        <v>158</v>
      </c>
      <c r="C6" s="5">
        <v>161</v>
      </c>
      <c r="D6" s="5">
        <v>159</v>
      </c>
      <c r="E6" s="5">
        <v>154</v>
      </c>
      <c r="G6" s="5">
        <v>34</v>
      </c>
      <c r="H6" s="5">
        <v>22</v>
      </c>
      <c r="I6" s="5">
        <v>23</v>
      </c>
      <c r="J6" s="5">
        <v>19</v>
      </c>
      <c r="K6" s="5">
        <v>16</v>
      </c>
    </row>
    <row r="7" spans="1:11" x14ac:dyDescent="0.4">
      <c r="A7" s="4">
        <v>155</v>
      </c>
      <c r="B7" s="5">
        <v>155</v>
      </c>
      <c r="C7" s="5">
        <v>159</v>
      </c>
      <c r="D7" s="5">
        <v>156</v>
      </c>
      <c r="E7" s="5">
        <v>163</v>
      </c>
      <c r="G7" s="4">
        <v>34</v>
      </c>
      <c r="H7" s="5">
        <v>21</v>
      </c>
      <c r="I7" s="5">
        <v>23</v>
      </c>
      <c r="J7" s="5">
        <v>18</v>
      </c>
      <c r="K7" s="5">
        <v>16</v>
      </c>
    </row>
    <row r="8" spans="1:11" x14ac:dyDescent="0.4">
      <c r="A8" s="4">
        <v>160</v>
      </c>
      <c r="B8" s="5">
        <v>155</v>
      </c>
      <c r="C8" s="5">
        <v>153</v>
      </c>
      <c r="D8" s="5">
        <v>155</v>
      </c>
      <c r="E8" s="8"/>
      <c r="G8" s="4">
        <v>32</v>
      </c>
      <c r="H8" s="5">
        <v>21</v>
      </c>
      <c r="I8" s="5">
        <v>22</v>
      </c>
      <c r="J8" s="5">
        <v>18</v>
      </c>
      <c r="K8" s="8"/>
    </row>
    <row r="9" spans="1:11" x14ac:dyDescent="0.4">
      <c r="A9" s="5">
        <v>150</v>
      </c>
      <c r="B9" s="5">
        <v>152</v>
      </c>
      <c r="C9" s="5">
        <v>150</v>
      </c>
      <c r="D9" s="5">
        <v>153</v>
      </c>
      <c r="E9" s="8"/>
      <c r="G9" s="5">
        <v>31</v>
      </c>
      <c r="H9" s="5">
        <v>21</v>
      </c>
      <c r="I9" s="5">
        <v>21</v>
      </c>
      <c r="J9" s="5">
        <v>17</v>
      </c>
      <c r="K9" s="8"/>
    </row>
    <row r="10" spans="1:11" x14ac:dyDescent="0.4">
      <c r="A10" s="4">
        <v>158</v>
      </c>
      <c r="B10" s="5">
        <v>152</v>
      </c>
      <c r="C10" s="8"/>
      <c r="D10" s="5">
        <v>151</v>
      </c>
      <c r="E10" s="8"/>
      <c r="G10" s="4">
        <v>30</v>
      </c>
      <c r="H10" s="5">
        <v>19</v>
      </c>
      <c r="I10" s="8"/>
      <c r="J10" s="5">
        <v>17</v>
      </c>
      <c r="K10" s="8"/>
    </row>
    <row r="11" spans="1:11" x14ac:dyDescent="0.4">
      <c r="A11" s="4">
        <v>156</v>
      </c>
      <c r="B11" s="8"/>
      <c r="C11" s="8"/>
      <c r="D11" s="5">
        <v>148</v>
      </c>
      <c r="E11" s="8"/>
      <c r="G11" s="4">
        <v>30</v>
      </c>
      <c r="H11" s="8"/>
      <c r="I11" s="8"/>
      <c r="J11" s="5">
        <v>17</v>
      </c>
      <c r="K11" s="8"/>
    </row>
    <row r="12" spans="1:11" x14ac:dyDescent="0.4">
      <c r="A12" s="5">
        <v>152</v>
      </c>
      <c r="B12" s="8"/>
      <c r="C12" s="8"/>
      <c r="D12" s="8"/>
      <c r="E12" s="8"/>
      <c r="G12" s="5">
        <v>30</v>
      </c>
      <c r="H12" s="8"/>
      <c r="I12" s="8"/>
      <c r="J12" s="8"/>
      <c r="K12" s="8"/>
    </row>
    <row r="13" spans="1:11" x14ac:dyDescent="0.4">
      <c r="A13" s="4">
        <v>155</v>
      </c>
      <c r="B13" s="8"/>
      <c r="C13" s="8"/>
      <c r="D13" s="8"/>
      <c r="E13" s="8"/>
      <c r="G13" s="4">
        <v>30</v>
      </c>
      <c r="H13" s="8"/>
      <c r="I13" s="8"/>
      <c r="J13" s="8"/>
      <c r="K13" s="8"/>
    </row>
    <row r="14" spans="1:11" x14ac:dyDescent="0.4">
      <c r="A14" s="4">
        <v>156</v>
      </c>
      <c r="B14" s="8"/>
      <c r="C14" s="8"/>
      <c r="D14" s="8"/>
      <c r="E14" s="8"/>
      <c r="G14" s="4">
        <v>30</v>
      </c>
      <c r="H14" s="8"/>
      <c r="I14" s="8"/>
      <c r="J14" s="8"/>
      <c r="K14" s="8"/>
    </row>
    <row r="15" spans="1:11" x14ac:dyDescent="0.4">
      <c r="A15" s="4">
        <v>166</v>
      </c>
      <c r="B15" s="8"/>
      <c r="C15" s="8"/>
      <c r="D15" s="8"/>
      <c r="E15" s="8"/>
      <c r="G15" s="4">
        <v>29</v>
      </c>
      <c r="H15" s="8"/>
      <c r="I15" s="8"/>
      <c r="J15" s="8"/>
      <c r="K15" s="8"/>
    </row>
    <row r="16" spans="1:11" x14ac:dyDescent="0.4">
      <c r="A16" s="4">
        <v>158</v>
      </c>
      <c r="B16" s="8"/>
      <c r="C16" s="8"/>
      <c r="D16" s="8"/>
      <c r="E16" s="8"/>
      <c r="G16" s="4">
        <v>28</v>
      </c>
      <c r="H16" s="8"/>
      <c r="I16" s="8"/>
      <c r="J16" s="8"/>
      <c r="K16" s="8"/>
    </row>
    <row r="17" spans="1:11" x14ac:dyDescent="0.4">
      <c r="A17" s="4">
        <v>159</v>
      </c>
      <c r="B17" s="8"/>
      <c r="C17" s="8"/>
      <c r="D17" s="8"/>
      <c r="E17" s="8"/>
      <c r="G17" s="4">
        <v>28</v>
      </c>
      <c r="H17" s="8"/>
      <c r="I17" s="8"/>
      <c r="J17" s="8"/>
      <c r="K17" s="8"/>
    </row>
    <row r="18" spans="1:11" x14ac:dyDescent="0.4">
      <c r="A18" s="4">
        <v>156</v>
      </c>
      <c r="B18" s="8"/>
      <c r="C18" s="8"/>
      <c r="D18" s="8"/>
      <c r="E18" s="8"/>
      <c r="G18" s="4">
        <v>28</v>
      </c>
      <c r="H18" s="8"/>
      <c r="I18" s="8"/>
      <c r="J18" s="8"/>
      <c r="K18" s="8"/>
    </row>
    <row r="19" spans="1:11" x14ac:dyDescent="0.4">
      <c r="A19" s="5">
        <v>155</v>
      </c>
      <c r="B19" s="8"/>
      <c r="C19" s="8"/>
      <c r="D19" s="8"/>
      <c r="E19" s="8"/>
      <c r="G19" s="5">
        <v>27</v>
      </c>
      <c r="H19" s="8"/>
      <c r="I19" s="8"/>
      <c r="J19" s="8"/>
      <c r="K19" s="8"/>
    </row>
    <row r="20" spans="1:11" x14ac:dyDescent="0.4">
      <c r="A20" s="5">
        <v>155</v>
      </c>
      <c r="B20" s="8"/>
      <c r="C20" s="8"/>
      <c r="D20" s="8"/>
      <c r="E20" s="8"/>
      <c r="G20" s="5">
        <v>27</v>
      </c>
      <c r="H20" s="8"/>
      <c r="I20" s="8"/>
      <c r="J20" s="8"/>
      <c r="K20" s="8"/>
    </row>
    <row r="21" spans="1:11" x14ac:dyDescent="0.4">
      <c r="A21" s="5">
        <v>155</v>
      </c>
      <c r="B21" s="8"/>
      <c r="C21" s="8"/>
      <c r="D21" s="8"/>
      <c r="E21" s="8"/>
      <c r="G21" s="5">
        <v>27</v>
      </c>
      <c r="H21" s="8"/>
      <c r="I21" s="8"/>
      <c r="J21" s="8"/>
      <c r="K21" s="8"/>
    </row>
    <row r="22" spans="1:11" x14ac:dyDescent="0.4">
      <c r="A22" s="4">
        <v>153</v>
      </c>
      <c r="B22" s="8"/>
      <c r="C22" s="8"/>
      <c r="D22" s="8"/>
      <c r="E22" s="8"/>
      <c r="G22" s="4">
        <v>26</v>
      </c>
      <c r="H22" s="8"/>
      <c r="I22" s="8"/>
      <c r="J22" s="8"/>
      <c r="K22" s="8"/>
    </row>
    <row r="23" spans="1:11" x14ac:dyDescent="0.4">
      <c r="A23" s="4">
        <v>152</v>
      </c>
      <c r="B23" s="8"/>
      <c r="C23" s="8"/>
      <c r="D23" s="8"/>
      <c r="E23" s="8"/>
      <c r="G23" s="4">
        <v>26</v>
      </c>
      <c r="H23" s="8"/>
      <c r="I23" s="8"/>
      <c r="J23" s="8"/>
      <c r="K23" s="8"/>
    </row>
    <row r="24" spans="1:11" x14ac:dyDescent="0.4">
      <c r="A24" s="4">
        <v>153</v>
      </c>
      <c r="B24" s="8"/>
      <c r="C24" s="8"/>
      <c r="D24" s="8"/>
      <c r="E24" s="8"/>
      <c r="G24" s="4">
        <v>26</v>
      </c>
      <c r="H24" s="8"/>
      <c r="I24" s="8"/>
      <c r="J24" s="8"/>
      <c r="K24" s="8"/>
    </row>
    <row r="25" spans="1:11" x14ac:dyDescent="0.4">
      <c r="A25" s="4">
        <v>153</v>
      </c>
      <c r="B25" s="8"/>
      <c r="C25" s="8"/>
      <c r="D25" s="8"/>
      <c r="E25" s="8"/>
      <c r="G25" s="4">
        <v>24</v>
      </c>
      <c r="H25" s="8"/>
      <c r="I25" s="8"/>
      <c r="J25" s="8"/>
      <c r="K25" s="8"/>
    </row>
    <row r="26" spans="1:11" x14ac:dyDescent="0.4">
      <c r="A26" s="4">
        <v>158</v>
      </c>
      <c r="B26" s="8"/>
      <c r="C26" s="8"/>
      <c r="D26" s="8"/>
      <c r="E26" s="8"/>
      <c r="G26" s="4">
        <v>23</v>
      </c>
      <c r="H26" s="8"/>
      <c r="I26" s="8"/>
      <c r="J26" s="8"/>
      <c r="K26" s="8"/>
    </row>
    <row r="27" spans="1:11" x14ac:dyDescent="0.4">
      <c r="A27" s="4">
        <v>154</v>
      </c>
      <c r="B27" s="8"/>
      <c r="C27" s="8"/>
      <c r="D27" s="8"/>
      <c r="E27" s="8"/>
      <c r="G27" s="4">
        <v>22</v>
      </c>
      <c r="H27" s="8"/>
      <c r="I27" s="8"/>
      <c r="J27" s="8"/>
      <c r="K27" s="8"/>
    </row>
    <row r="28" spans="1:11" x14ac:dyDescent="0.4">
      <c r="A28" s="4">
        <v>149</v>
      </c>
      <c r="B28" s="8"/>
      <c r="C28" s="8"/>
      <c r="D28" s="8"/>
      <c r="E28" s="8"/>
      <c r="G28" s="4">
        <v>21</v>
      </c>
      <c r="H28" s="8"/>
      <c r="I28" s="8"/>
      <c r="J28" s="8"/>
      <c r="K28" s="8"/>
    </row>
    <row r="29" spans="1:11" x14ac:dyDescent="0.4">
      <c r="A29" s="5">
        <v>165</v>
      </c>
      <c r="B29" s="8"/>
      <c r="C29" s="8"/>
      <c r="D29" s="8"/>
      <c r="E29" s="8"/>
      <c r="G29" s="5">
        <v>19</v>
      </c>
      <c r="H29" s="8"/>
      <c r="I29" s="8"/>
      <c r="J29" s="8"/>
      <c r="K29" s="8"/>
    </row>
    <row r="30" spans="1:11" x14ac:dyDescent="0.4">
      <c r="A30" s="4">
        <v>156</v>
      </c>
      <c r="B30" s="8"/>
      <c r="C30" s="8"/>
      <c r="D30" s="8"/>
      <c r="E30" s="8"/>
      <c r="G30" s="4">
        <v>18</v>
      </c>
      <c r="H30" s="8"/>
      <c r="I30" s="8"/>
      <c r="J30" s="8"/>
      <c r="K30" s="8"/>
    </row>
    <row r="31" spans="1:11" x14ac:dyDescent="0.4">
      <c r="A31" s="4">
        <v>163</v>
      </c>
      <c r="B31" s="8"/>
      <c r="C31" s="8"/>
      <c r="D31" s="8"/>
      <c r="E31" s="8"/>
      <c r="G31" s="4">
        <v>18</v>
      </c>
      <c r="H31" s="8"/>
      <c r="I31" s="8"/>
      <c r="J31" s="8"/>
      <c r="K31" s="8"/>
    </row>
    <row r="32" spans="1:11" x14ac:dyDescent="0.4">
      <c r="A32" s="4">
        <v>155</v>
      </c>
      <c r="B32" s="8"/>
      <c r="C32" s="8"/>
      <c r="D32" s="8"/>
      <c r="E32" s="8"/>
      <c r="G32" s="4">
        <v>17</v>
      </c>
      <c r="H32" s="8"/>
      <c r="I32" s="8"/>
      <c r="J32" s="8"/>
      <c r="K32" s="8"/>
    </row>
    <row r="33" spans="1:11" x14ac:dyDescent="0.4">
      <c r="A33" s="4">
        <v>145</v>
      </c>
      <c r="B33" s="8"/>
      <c r="C33" s="8"/>
      <c r="D33" s="8"/>
      <c r="E33" s="8"/>
      <c r="G33" s="4">
        <v>17</v>
      </c>
      <c r="H33" s="8"/>
      <c r="I33" s="8"/>
      <c r="J33" s="8"/>
      <c r="K33" s="8"/>
    </row>
    <row r="34" spans="1:11" x14ac:dyDescent="0.4">
      <c r="A34" s="4">
        <v>157</v>
      </c>
      <c r="B34" s="8"/>
      <c r="C34" s="8"/>
      <c r="D34" s="8"/>
      <c r="E34" s="8"/>
      <c r="G34" s="4">
        <v>16</v>
      </c>
      <c r="H34" s="8"/>
      <c r="I34" s="8"/>
      <c r="J34" s="8"/>
      <c r="K34" s="8"/>
    </row>
    <row r="35" spans="1:11" x14ac:dyDescent="0.4">
      <c r="A35" s="4">
        <v>164</v>
      </c>
      <c r="B35" s="8"/>
      <c r="C35" s="8"/>
      <c r="D35" s="8"/>
      <c r="E35" s="8"/>
      <c r="G35" s="4">
        <v>16</v>
      </c>
      <c r="H35" s="8"/>
      <c r="I35" s="8"/>
      <c r="J35" s="8"/>
      <c r="K35" s="8"/>
    </row>
    <row r="36" spans="1:11" x14ac:dyDescent="0.4">
      <c r="A36" s="4">
        <v>168</v>
      </c>
      <c r="B36" s="8"/>
      <c r="C36" s="8"/>
      <c r="D36" s="8"/>
      <c r="E36" s="8"/>
      <c r="G36" s="4">
        <v>16</v>
      </c>
      <c r="H36" s="8"/>
      <c r="I36" s="8"/>
      <c r="J36" s="8"/>
      <c r="K36" s="8"/>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sheetViews>
  <sheetFormatPr defaultRowHeight="18.75" x14ac:dyDescent="0.4"/>
  <cols>
    <col min="1" max="1" width="15.75" style="58" bestFit="1" customWidth="1"/>
    <col min="2" max="3" width="8.375" style="2" customWidth="1"/>
  </cols>
  <sheetData>
    <row r="1" spans="1:3" s="58" customFormat="1" ht="21.6" customHeight="1" x14ac:dyDescent="0.2">
      <c r="A1" s="56" t="s">
        <v>124</v>
      </c>
      <c r="B1" s="56" t="s">
        <v>125</v>
      </c>
      <c r="C1" s="56" t="s">
        <v>126</v>
      </c>
    </row>
    <row r="2" spans="1:3" x14ac:dyDescent="0.2">
      <c r="A2" s="57" t="s">
        <v>121</v>
      </c>
      <c r="B2" s="4">
        <v>158</v>
      </c>
      <c r="C2" s="4">
        <v>42</v>
      </c>
    </row>
    <row r="3" spans="1:3" x14ac:dyDescent="0.2">
      <c r="A3" s="57" t="s">
        <v>121</v>
      </c>
      <c r="B3" s="4">
        <v>160</v>
      </c>
      <c r="C3" s="5">
        <v>37</v>
      </c>
    </row>
    <row r="4" spans="1:3" x14ac:dyDescent="0.2">
      <c r="A4" s="57" t="s">
        <v>121</v>
      </c>
      <c r="B4" s="4">
        <v>157</v>
      </c>
      <c r="C4" s="4">
        <v>34</v>
      </c>
    </row>
    <row r="5" spans="1:3" x14ac:dyDescent="0.2">
      <c r="A5" s="57" t="s">
        <v>121</v>
      </c>
      <c r="B5" s="4">
        <v>167</v>
      </c>
      <c r="C5" s="5">
        <v>34</v>
      </c>
    </row>
    <row r="6" spans="1:3" x14ac:dyDescent="0.2">
      <c r="A6" s="57" t="s">
        <v>121</v>
      </c>
      <c r="B6" s="4">
        <v>152</v>
      </c>
      <c r="C6" s="4">
        <v>34</v>
      </c>
    </row>
    <row r="7" spans="1:3" x14ac:dyDescent="0.2">
      <c r="A7" s="57" t="s">
        <v>121</v>
      </c>
      <c r="B7" s="4">
        <v>145</v>
      </c>
      <c r="C7" s="4">
        <v>32</v>
      </c>
    </row>
    <row r="8" spans="1:3" x14ac:dyDescent="0.2">
      <c r="A8" s="57" t="s">
        <v>121</v>
      </c>
      <c r="B8" s="4">
        <v>158</v>
      </c>
      <c r="C8" s="5">
        <v>31</v>
      </c>
    </row>
    <row r="9" spans="1:3" x14ac:dyDescent="0.2">
      <c r="A9" s="57" t="s">
        <v>121</v>
      </c>
      <c r="B9" s="4">
        <v>149</v>
      </c>
      <c r="C9" s="4">
        <v>30</v>
      </c>
    </row>
    <row r="10" spans="1:3" x14ac:dyDescent="0.2">
      <c r="A10" s="57" t="s">
        <v>121</v>
      </c>
      <c r="B10" s="4">
        <v>155</v>
      </c>
      <c r="C10" s="4">
        <v>30</v>
      </c>
    </row>
    <row r="11" spans="1:3" x14ac:dyDescent="0.2">
      <c r="A11" s="57" t="s">
        <v>121</v>
      </c>
      <c r="B11" s="4">
        <v>156</v>
      </c>
      <c r="C11" s="5">
        <v>30</v>
      </c>
    </row>
    <row r="12" spans="1:3" x14ac:dyDescent="0.2">
      <c r="A12" s="57" t="s">
        <v>121</v>
      </c>
      <c r="B12" s="4">
        <v>164</v>
      </c>
      <c r="C12" s="4">
        <v>30</v>
      </c>
    </row>
    <row r="13" spans="1:3" x14ac:dyDescent="0.2">
      <c r="A13" s="57" t="s">
        <v>121</v>
      </c>
      <c r="B13" s="4">
        <v>159</v>
      </c>
      <c r="C13" s="4">
        <v>30</v>
      </c>
    </row>
    <row r="14" spans="1:3" x14ac:dyDescent="0.2">
      <c r="A14" s="57" t="s">
        <v>121</v>
      </c>
      <c r="B14" s="4">
        <v>153</v>
      </c>
      <c r="C14" s="4">
        <v>29</v>
      </c>
    </row>
    <row r="15" spans="1:3" x14ac:dyDescent="0.2">
      <c r="A15" s="57" t="s">
        <v>121</v>
      </c>
      <c r="B15" s="4">
        <v>156</v>
      </c>
      <c r="C15" s="4">
        <v>28</v>
      </c>
    </row>
    <row r="16" spans="1:3" x14ac:dyDescent="0.2">
      <c r="A16" s="57" t="s">
        <v>121</v>
      </c>
      <c r="B16" s="4">
        <v>153</v>
      </c>
      <c r="C16" s="4">
        <v>28</v>
      </c>
    </row>
    <row r="17" spans="1:3" x14ac:dyDescent="0.2">
      <c r="A17" s="57" t="s">
        <v>121</v>
      </c>
      <c r="B17" s="4">
        <v>156</v>
      </c>
      <c r="C17" s="4">
        <v>28</v>
      </c>
    </row>
    <row r="18" spans="1:3" x14ac:dyDescent="0.2">
      <c r="A18" s="57" t="s">
        <v>121</v>
      </c>
      <c r="B18" s="4">
        <v>168</v>
      </c>
      <c r="C18" s="5">
        <v>27</v>
      </c>
    </row>
    <row r="19" spans="1:3" x14ac:dyDescent="0.2">
      <c r="A19" s="57" t="s">
        <v>121</v>
      </c>
      <c r="B19" s="4">
        <v>155</v>
      </c>
      <c r="C19" s="5">
        <v>27</v>
      </c>
    </row>
    <row r="20" spans="1:3" x14ac:dyDescent="0.2">
      <c r="A20" s="57" t="s">
        <v>121</v>
      </c>
      <c r="B20" s="4">
        <v>154</v>
      </c>
      <c r="C20" s="5">
        <v>27</v>
      </c>
    </row>
    <row r="21" spans="1:3" x14ac:dyDescent="0.2">
      <c r="A21" s="57" t="s">
        <v>121</v>
      </c>
      <c r="B21" s="4">
        <v>156</v>
      </c>
      <c r="C21" s="4">
        <v>26</v>
      </c>
    </row>
    <row r="22" spans="1:3" x14ac:dyDescent="0.2">
      <c r="A22" s="57" t="s">
        <v>121</v>
      </c>
      <c r="B22" s="4">
        <v>163</v>
      </c>
      <c r="C22" s="4">
        <v>26</v>
      </c>
    </row>
    <row r="23" spans="1:3" x14ac:dyDescent="0.2">
      <c r="A23" s="57" t="s">
        <v>121</v>
      </c>
      <c r="B23" s="4">
        <v>152</v>
      </c>
      <c r="C23" s="4">
        <v>26</v>
      </c>
    </row>
    <row r="24" spans="1:3" x14ac:dyDescent="0.2">
      <c r="A24" s="57" t="s">
        <v>121</v>
      </c>
      <c r="B24" s="4">
        <v>153</v>
      </c>
      <c r="C24" s="4">
        <v>24</v>
      </c>
    </row>
    <row r="25" spans="1:3" x14ac:dyDescent="0.2">
      <c r="A25" s="57" t="s">
        <v>121</v>
      </c>
      <c r="B25" s="4">
        <v>166</v>
      </c>
      <c r="C25" s="4">
        <v>23</v>
      </c>
    </row>
    <row r="26" spans="1:3" x14ac:dyDescent="0.2">
      <c r="A26" s="57" t="s">
        <v>121</v>
      </c>
      <c r="B26" s="4">
        <v>155</v>
      </c>
      <c r="C26" s="4">
        <v>22</v>
      </c>
    </row>
    <row r="27" spans="1:3" x14ac:dyDescent="0.2">
      <c r="A27" s="57" t="s">
        <v>121</v>
      </c>
      <c r="B27" s="5">
        <v>160</v>
      </c>
      <c r="C27" s="4">
        <v>21</v>
      </c>
    </row>
    <row r="28" spans="1:3" x14ac:dyDescent="0.2">
      <c r="A28" s="57" t="s">
        <v>121</v>
      </c>
      <c r="B28" s="5">
        <v>165</v>
      </c>
      <c r="C28" s="5">
        <v>19</v>
      </c>
    </row>
    <row r="29" spans="1:3" x14ac:dyDescent="0.2">
      <c r="A29" s="57" t="s">
        <v>121</v>
      </c>
      <c r="B29" s="5">
        <v>150</v>
      </c>
      <c r="C29" s="4">
        <v>18</v>
      </c>
    </row>
    <row r="30" spans="1:3" x14ac:dyDescent="0.2">
      <c r="A30" s="57" t="s">
        <v>121</v>
      </c>
      <c r="B30" s="5">
        <v>157</v>
      </c>
      <c r="C30" s="4">
        <v>18</v>
      </c>
    </row>
    <row r="31" spans="1:3" x14ac:dyDescent="0.2">
      <c r="A31" s="57" t="s">
        <v>121</v>
      </c>
      <c r="B31" s="5">
        <v>155</v>
      </c>
      <c r="C31" s="4">
        <v>17</v>
      </c>
    </row>
    <row r="32" spans="1:3" x14ac:dyDescent="0.2">
      <c r="A32" s="57" t="s">
        <v>121</v>
      </c>
      <c r="B32" s="5">
        <v>155</v>
      </c>
      <c r="C32" s="4">
        <v>17</v>
      </c>
    </row>
    <row r="33" spans="1:3" x14ac:dyDescent="0.2">
      <c r="A33" s="57" t="s">
        <v>121</v>
      </c>
      <c r="B33" s="5">
        <v>152</v>
      </c>
      <c r="C33" s="4">
        <v>16</v>
      </c>
    </row>
    <row r="34" spans="1:3" x14ac:dyDescent="0.2">
      <c r="A34" s="57" t="s">
        <v>121</v>
      </c>
      <c r="B34" s="5">
        <v>155</v>
      </c>
      <c r="C34" s="4">
        <v>16</v>
      </c>
    </row>
    <row r="35" spans="1:3" x14ac:dyDescent="0.2">
      <c r="A35" s="57" t="s">
        <v>121</v>
      </c>
      <c r="B35" s="4">
        <v>158</v>
      </c>
      <c r="C35" s="4">
        <v>16</v>
      </c>
    </row>
    <row r="36" spans="1:3" x14ac:dyDescent="0.2">
      <c r="A36" s="57" t="s">
        <v>122</v>
      </c>
      <c r="B36" s="5">
        <v>153</v>
      </c>
      <c r="C36" s="5">
        <v>23</v>
      </c>
    </row>
    <row r="37" spans="1:3" x14ac:dyDescent="0.2">
      <c r="A37" s="57" t="s">
        <v>122</v>
      </c>
      <c r="B37" s="5">
        <v>150</v>
      </c>
      <c r="C37" s="5">
        <v>23</v>
      </c>
    </row>
    <row r="38" spans="1:3" x14ac:dyDescent="0.2">
      <c r="A38" s="57" t="s">
        <v>122</v>
      </c>
      <c r="B38" s="5">
        <v>164</v>
      </c>
      <c r="C38" s="5">
        <v>23</v>
      </c>
    </row>
    <row r="39" spans="1:3" x14ac:dyDescent="0.2">
      <c r="A39" s="57" t="s">
        <v>122</v>
      </c>
      <c r="B39" s="5">
        <v>166</v>
      </c>
      <c r="C39" s="5">
        <v>23</v>
      </c>
    </row>
    <row r="40" spans="1:3" x14ac:dyDescent="0.2">
      <c r="A40" s="57" t="s">
        <v>122</v>
      </c>
      <c r="B40" s="5">
        <v>159</v>
      </c>
      <c r="C40" s="5">
        <v>23</v>
      </c>
    </row>
    <row r="41" spans="1:3" x14ac:dyDescent="0.2">
      <c r="A41" s="57" t="s">
        <v>122</v>
      </c>
      <c r="B41" s="5">
        <v>176</v>
      </c>
      <c r="C41" s="5">
        <v>22</v>
      </c>
    </row>
    <row r="42" spans="1:3" x14ac:dyDescent="0.2">
      <c r="A42" s="57" t="s">
        <v>122</v>
      </c>
      <c r="B42" s="5">
        <v>161</v>
      </c>
      <c r="C42" s="5">
        <v>21</v>
      </c>
    </row>
    <row r="43" spans="1:3" x14ac:dyDescent="0.2">
      <c r="A43" s="57" t="s">
        <v>116</v>
      </c>
      <c r="B43" s="5">
        <v>162</v>
      </c>
      <c r="C43" s="5">
        <v>21</v>
      </c>
    </row>
    <row r="44" spans="1:3" x14ac:dyDescent="0.2">
      <c r="A44" s="57" t="s">
        <v>116</v>
      </c>
      <c r="B44" s="5">
        <v>159</v>
      </c>
      <c r="C44" s="5">
        <v>20</v>
      </c>
    </row>
    <row r="45" spans="1:3" x14ac:dyDescent="0.2">
      <c r="A45" s="57" t="s">
        <v>116</v>
      </c>
      <c r="B45" s="5">
        <v>155</v>
      </c>
      <c r="C45" s="5">
        <v>20</v>
      </c>
    </row>
    <row r="46" spans="1:3" x14ac:dyDescent="0.2">
      <c r="A46" s="57" t="s">
        <v>116</v>
      </c>
      <c r="B46" s="5">
        <v>153</v>
      </c>
      <c r="C46" s="5">
        <v>19</v>
      </c>
    </row>
    <row r="47" spans="1:3" x14ac:dyDescent="0.2">
      <c r="A47" s="57" t="s">
        <v>116</v>
      </c>
      <c r="B47" s="5">
        <v>159</v>
      </c>
      <c r="C47" s="5">
        <v>18</v>
      </c>
    </row>
    <row r="48" spans="1:3" x14ac:dyDescent="0.2">
      <c r="A48" s="57" t="s">
        <v>116</v>
      </c>
      <c r="B48" s="5">
        <v>148</v>
      </c>
      <c r="C48" s="5">
        <v>18</v>
      </c>
    </row>
    <row r="49" spans="1:3" x14ac:dyDescent="0.2">
      <c r="A49" s="57" t="s">
        <v>116</v>
      </c>
      <c r="B49" s="5">
        <v>151</v>
      </c>
      <c r="C49" s="5">
        <v>17</v>
      </c>
    </row>
    <row r="50" spans="1:3" x14ac:dyDescent="0.2">
      <c r="A50" s="57" t="s">
        <v>116</v>
      </c>
      <c r="B50" s="5">
        <v>159</v>
      </c>
      <c r="C50" s="5">
        <v>17</v>
      </c>
    </row>
    <row r="51" spans="1:3" x14ac:dyDescent="0.2">
      <c r="A51" s="57" t="s">
        <v>116</v>
      </c>
      <c r="B51" s="5">
        <v>156</v>
      </c>
      <c r="C51" s="5">
        <v>17</v>
      </c>
    </row>
    <row r="52" spans="1:3" x14ac:dyDescent="0.2">
      <c r="A52" s="57" t="s">
        <v>65</v>
      </c>
      <c r="B52" s="5">
        <v>160</v>
      </c>
      <c r="C52" s="5">
        <v>21</v>
      </c>
    </row>
    <row r="53" spans="1:3" x14ac:dyDescent="0.2">
      <c r="A53" s="57" t="s">
        <v>65</v>
      </c>
      <c r="B53" s="5">
        <v>161</v>
      </c>
      <c r="C53" s="5">
        <v>20</v>
      </c>
    </row>
    <row r="54" spans="1:3" x14ac:dyDescent="0.2">
      <c r="A54" s="57" t="s">
        <v>65</v>
      </c>
      <c r="B54" s="5">
        <v>156</v>
      </c>
      <c r="C54" s="5">
        <v>18</v>
      </c>
    </row>
    <row r="55" spans="1:3" x14ac:dyDescent="0.2">
      <c r="A55" s="57" t="s">
        <v>65</v>
      </c>
      <c r="B55" s="5">
        <v>154</v>
      </c>
      <c r="C55" s="5">
        <v>16</v>
      </c>
    </row>
    <row r="56" spans="1:3" x14ac:dyDescent="0.2">
      <c r="A56" s="57" t="s">
        <v>65</v>
      </c>
      <c r="B56" s="5">
        <v>163</v>
      </c>
      <c r="C56" s="5">
        <v>16</v>
      </c>
    </row>
    <row r="57" spans="1:3" x14ac:dyDescent="0.4">
      <c r="A57" s="57" t="s">
        <v>123</v>
      </c>
      <c r="B57" s="5">
        <v>170</v>
      </c>
      <c r="C57" s="5">
        <v>24</v>
      </c>
    </row>
    <row r="58" spans="1:3" x14ac:dyDescent="0.4">
      <c r="A58" s="57" t="s">
        <v>123</v>
      </c>
      <c r="B58" s="5">
        <v>166</v>
      </c>
      <c r="C58" s="5">
        <v>23</v>
      </c>
    </row>
    <row r="59" spans="1:3" x14ac:dyDescent="0.4">
      <c r="A59" s="57" t="s">
        <v>123</v>
      </c>
      <c r="B59" s="5">
        <v>152</v>
      </c>
      <c r="C59" s="5">
        <v>23</v>
      </c>
    </row>
    <row r="60" spans="1:3" x14ac:dyDescent="0.4">
      <c r="A60" s="57" t="s">
        <v>123</v>
      </c>
      <c r="B60" s="5">
        <v>155</v>
      </c>
      <c r="C60" s="5">
        <v>22</v>
      </c>
    </row>
    <row r="61" spans="1:3" x14ac:dyDescent="0.4">
      <c r="A61" s="57" t="s">
        <v>123</v>
      </c>
      <c r="B61" s="5">
        <v>155</v>
      </c>
      <c r="C61" s="5">
        <v>21</v>
      </c>
    </row>
    <row r="62" spans="1:3" x14ac:dyDescent="0.4">
      <c r="A62" s="57" t="s">
        <v>123</v>
      </c>
      <c r="B62" s="5">
        <v>161</v>
      </c>
      <c r="C62" s="5">
        <v>21</v>
      </c>
    </row>
    <row r="63" spans="1:3" x14ac:dyDescent="0.4">
      <c r="A63" s="57" t="s">
        <v>123</v>
      </c>
      <c r="B63" s="5">
        <v>152</v>
      </c>
      <c r="C63" s="5">
        <v>21</v>
      </c>
    </row>
    <row r="64" spans="1:3" x14ac:dyDescent="0.4">
      <c r="A64" s="57" t="s">
        <v>123</v>
      </c>
      <c r="B64" s="5">
        <v>158</v>
      </c>
      <c r="C64" s="5">
        <v>19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20</vt:i4>
      </vt:variant>
    </vt:vector>
  </HeadingPairs>
  <TitlesOfParts>
    <vt:vector size="24" baseType="lpstr">
      <vt:lpstr>t検定と分散分析</vt:lpstr>
      <vt:lpstr>身長と年齢</vt:lpstr>
      <vt:lpstr>分析ツール用</vt:lpstr>
      <vt:lpstr>SPSS用</vt:lpstr>
      <vt:lpstr>t検定と分散分析!F</vt:lpstr>
      <vt:lpstr>t検定と分散分析!t値</vt:lpstr>
      <vt:lpstr>t検定と分散分析!因子自由度</vt:lpstr>
      <vt:lpstr>t検定と分散分析!因子分散</vt:lpstr>
      <vt:lpstr>t検定と分散分析!因子別概要</vt:lpstr>
      <vt:lpstr>t検定と分散分析!因子変動</vt:lpstr>
      <vt:lpstr>t検定と分散分析!共通分散</vt:lpstr>
      <vt:lpstr>t検定と分散分析!合計自由度</vt:lpstr>
      <vt:lpstr>t検定と分散分析!合計変動</vt:lpstr>
      <vt:lpstr>t検定と分散分析!残差自由度</vt:lpstr>
      <vt:lpstr>t検定と分散分析!残差分散</vt:lpstr>
      <vt:lpstr>t検定と分散分析!残差変動</vt:lpstr>
      <vt:lpstr>t検定と分散分析!自由度φ</vt:lpstr>
      <vt:lpstr>t検定と分散分析!全データ数</vt:lpstr>
      <vt:lpstr>t検定と分散分析!全平均</vt:lpstr>
      <vt:lpstr>t検定と分散分析!通常のデータ数</vt:lpstr>
      <vt:lpstr>t検定と分散分析!通常平均</vt:lpstr>
      <vt:lpstr>t検定と分散分析!特売のデータ数</vt:lpstr>
      <vt:lpstr>t検定と分散分析!特売平均</vt:lpstr>
      <vt:lpstr>t検定と分散分析!標準誤差SE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Hatano Shinsuke</cp:lastModifiedBy>
  <dcterms:created xsi:type="dcterms:W3CDTF">2015-11-09T12:16:43Z</dcterms:created>
  <dcterms:modified xsi:type="dcterms:W3CDTF">2015-12-01T08:29:38Z</dcterms:modified>
</cp:coreProperties>
</file>