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althusser\SkyDrive\公開\ryukoku\2016\社会調査情報処理1\"/>
    </mc:Choice>
  </mc:AlternateContent>
  <bookViews>
    <workbookView xWindow="0" yWindow="0" windowWidth="28800" windowHeight="12120"/>
  </bookViews>
  <sheets>
    <sheet name="平均値の差の検定概略" sheetId="1" r:id="rId1"/>
    <sheet name="効果量" sheetId="6" r:id="rId2"/>
    <sheet name="対応(スマホ利用時間変化)" sheetId="8" r:id="rId3"/>
    <sheet name="Student(2学部スマホ利用時間)" sheetId="9" r:id="rId4"/>
    <sheet name="Welch(男女スマホ利用時間)" sheetId="10" r:id="rId5"/>
    <sheet name="クラス成績" sheetId="5" r:id="rId6"/>
  </sheets>
  <definedNames>
    <definedName name="LeveneのF" localSheetId="3">'Student(2学部スマホ利用時間)'!$K$16</definedName>
    <definedName name="LeveneのF" localSheetId="4">'Welch(男女スマホ利用時間)'!$K$16</definedName>
    <definedName name="p値" localSheetId="2">'対応(スマホ利用時間変化)'!$G$18</definedName>
    <definedName name="p値_1小2" localSheetId="2">'対応(スマホ利用時間変化)'!$G$20</definedName>
    <definedName name="p値_1大2" localSheetId="2">'対応(スマホ利用時間変化)'!$G$19</definedName>
    <definedName name="t値" localSheetId="3">'Student(2学部スマホ利用時間)'!$J$17</definedName>
    <definedName name="t値" localSheetId="4">'Welch(男女スマホ利用時間)'!$J$17</definedName>
    <definedName name="t値" localSheetId="2">'対応(スマホ利用時間変化)'!$G$14</definedName>
    <definedName name="グループ自由度" localSheetId="3">'Student(2学部スマホ利用時間)'!$I$16</definedName>
    <definedName name="グループ自由度" localSheetId="4">'Welch(男女スマホ利用時間)'!$I$16</definedName>
    <definedName name="グループ分散" localSheetId="3">'Student(2学部スマホ利用時間)'!$J$16</definedName>
    <definedName name="グループ分散" localSheetId="4">'Welch(男女スマホ利用時間)'!$J$16</definedName>
    <definedName name="リリース後" localSheetId="2">'対応(スマホ利用時間変化)'!$C$2:$C$51</definedName>
    <definedName name="リリース前" localSheetId="2">'対応(スマホ利用時間変化)'!$B$2:$B$51</definedName>
    <definedName name="学部" localSheetId="3">'Student(2学部スマホ利用時間)'!$C$2:$C$95</definedName>
    <definedName name="共通分散" localSheetId="3">'Student(2学部スマホ利用時間)'!$J$19</definedName>
    <definedName name="効果量d配列">効果量!$A$7:$A$10</definedName>
    <definedName name="効果量d判断基準">効果量!$A$7:$B$10</definedName>
    <definedName name="効果量r配列">効果量!$A$14:$A$17</definedName>
    <definedName name="効果量r判断基準">効果量!$A$14:$B$17</definedName>
    <definedName name="差分" localSheetId="2">'対応(スマホ利用時間変化)'!$D$2:$D$51</definedName>
    <definedName name="残差自由度" localSheetId="3">'Student(2学部スマホ利用時間)'!$I$17</definedName>
    <definedName name="残差自由度" localSheetId="4">'Welch(男女スマホ利用時間)'!$I$17</definedName>
    <definedName name="残差分散" localSheetId="3">'Student(2学部スマホ利用時間)'!$J$17</definedName>
    <definedName name="残差分散" localSheetId="4">'Welch(男女スマホ利用時間)'!$J$17</definedName>
    <definedName name="自由度φ" localSheetId="3">'Student(2学部スマホ利用時間)'!$J$18</definedName>
    <definedName name="自由度φ" localSheetId="4">'Welch(男女スマホ利用時間)'!$J$18</definedName>
    <definedName name="自由度φ" localSheetId="2">'対応(スマホ利用時間変化)'!$G$15</definedName>
    <definedName name="社会学部自由度" localSheetId="3">'Student(2学部スマホ利用時間)'!$J$5</definedName>
    <definedName name="社会学部標本の大きさ" localSheetId="3">'Student(2学部スマホ利用時間)'!$J$4</definedName>
    <definedName name="社会学部分散" localSheetId="3">'Student(2学部スマホ利用時間)'!$J$7</definedName>
    <definedName name="社会学部平均" localSheetId="3">'Student(2学部スマホ利用時間)'!$J$6</definedName>
    <definedName name="女自由度" localSheetId="4">'Welch(男女スマホ利用時間)'!$K$5</definedName>
    <definedName name="女標準誤差" localSheetId="4">'Welch(男女スマホ利用時間)'!$K$8</definedName>
    <definedName name="女標本の大きさ" localSheetId="4">'Welch(男女スマホ利用時間)'!$K$4</definedName>
    <definedName name="女分散" localSheetId="4">'Welch(男女スマホ利用時間)'!$K$7</definedName>
    <definedName name="女平均" localSheetId="4">'Welch(男女スマホ利用時間)'!$K$6</definedName>
    <definedName name="性別" localSheetId="4">'Welch(男女スマホ利用時間)'!$C$2:$C$95</definedName>
    <definedName name="男自由度" localSheetId="4">'Welch(男女スマホ利用時間)'!$J$5</definedName>
    <definedName name="男標準誤差" localSheetId="4">'Welch(男女スマホ利用時間)'!$J$8</definedName>
    <definedName name="男標本の大きさ" localSheetId="4">'Welch(男女スマホ利用時間)'!$J$4</definedName>
    <definedName name="男分散" localSheetId="4">'Welch(男女スマホ利用時間)'!$J$7</definedName>
    <definedName name="男平均" localSheetId="4">'Welch(男女スマホ利用時間)'!$J$6</definedName>
    <definedName name="標準誤差SE" localSheetId="3">'Student(2学部スマホ利用時間)'!$J$20</definedName>
    <definedName name="標準誤差SE" localSheetId="4">'Welch(男女スマホ利用時間)'!$J$19</definedName>
    <definedName name="標準誤差SE" localSheetId="2">'対応(スマホ利用時間変化)'!$G$16</definedName>
    <definedName name="標本の大きさ" localSheetId="2">'対応(スマホ利用時間変化)'!$G$9</definedName>
    <definedName name="不偏分散" localSheetId="2">'対応(スマホ利用時間変化)'!$G$11</definedName>
    <definedName name="分散比" localSheetId="3">'Student(2学部スマホ利用時間)'!$J$11</definedName>
    <definedName name="分散比" localSheetId="4">'Welch(男女スマホ利用時間)'!$J$11</definedName>
    <definedName name="平均差" localSheetId="2">'対応(スマホ利用時間変化)'!$G$10</definedName>
    <definedName name="偏差平方" localSheetId="3">'Student(2学部スマホ利用時間)'!$D$2:$D$95</definedName>
    <definedName name="偏差平方" localSheetId="4">'Welch(男女スマホ利用時間)'!$D$2:$D$95</definedName>
    <definedName name="有意水準α" localSheetId="2">'対応(スマホ利用時間変化)'!$G$1</definedName>
    <definedName name="利用時間" localSheetId="3">'Student(2学部スマホ利用時間)'!$B$2:$B$95</definedName>
    <definedName name="利用時間" localSheetId="4">'Welch(男女スマホ利用時間)'!$B$2:$B$95</definedName>
    <definedName name="理工学部自由度" localSheetId="3">'Student(2学部スマホ利用時間)'!$K$5</definedName>
    <definedName name="理工学部標本の大きさ" localSheetId="3">'Student(2学部スマホ利用時間)'!$K$4</definedName>
    <definedName name="理工学部分散" localSheetId="3">'Student(2学部スマホ利用時間)'!$K$7</definedName>
    <definedName name="理工学部平均" localSheetId="3">'Student(2学部スマホ利用時間)'!$K$6</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0" l="1"/>
  <c r="J14" i="10"/>
  <c r="J13" i="10"/>
  <c r="J12" i="10"/>
  <c r="J11" i="9"/>
  <c r="J14" i="9"/>
  <c r="J13" i="9"/>
  <c r="J12" i="9"/>
  <c r="G95" i="10"/>
  <c r="F95" i="10"/>
  <c r="D95" i="10"/>
  <c r="G94" i="10"/>
  <c r="F94" i="10"/>
  <c r="D94" i="10"/>
  <c r="G93" i="10"/>
  <c r="F93" i="10"/>
  <c r="D93" i="10"/>
  <c r="G92" i="10"/>
  <c r="F92" i="10"/>
  <c r="D92" i="10"/>
  <c r="G91" i="10"/>
  <c r="F91" i="10"/>
  <c r="D91" i="10"/>
  <c r="G90" i="10"/>
  <c r="F90" i="10"/>
  <c r="D90" i="10"/>
  <c r="G89" i="10"/>
  <c r="F89" i="10"/>
  <c r="D89" i="10"/>
  <c r="G88" i="10"/>
  <c r="F88" i="10"/>
  <c r="D88" i="10"/>
  <c r="G87" i="10"/>
  <c r="F87" i="10"/>
  <c r="D87" i="10"/>
  <c r="G86" i="10"/>
  <c r="F86" i="10"/>
  <c r="D86" i="10"/>
  <c r="G85" i="10"/>
  <c r="F85" i="10"/>
  <c r="D85" i="10"/>
  <c r="G84" i="10"/>
  <c r="F84" i="10"/>
  <c r="D84" i="10"/>
  <c r="G83" i="10"/>
  <c r="F83" i="10"/>
  <c r="D83" i="10"/>
  <c r="G82" i="10"/>
  <c r="F82" i="10"/>
  <c r="D82" i="10"/>
  <c r="G81" i="10"/>
  <c r="F81" i="10"/>
  <c r="D81" i="10"/>
  <c r="G80" i="10"/>
  <c r="F80" i="10"/>
  <c r="D80" i="10"/>
  <c r="G79" i="10"/>
  <c r="F79" i="10"/>
  <c r="D79" i="10"/>
  <c r="G78" i="10"/>
  <c r="F78" i="10"/>
  <c r="D78" i="10"/>
  <c r="G77" i="10"/>
  <c r="F77" i="10"/>
  <c r="D77" i="10"/>
  <c r="G76" i="10"/>
  <c r="F76" i="10"/>
  <c r="D76" i="10"/>
  <c r="G75" i="10"/>
  <c r="F75" i="10"/>
  <c r="D75" i="10"/>
  <c r="G74" i="10"/>
  <c r="F74" i="10"/>
  <c r="D74" i="10"/>
  <c r="G73" i="10"/>
  <c r="F73" i="10"/>
  <c r="D73" i="10"/>
  <c r="G72" i="10"/>
  <c r="F72" i="10"/>
  <c r="D72" i="10"/>
  <c r="G71" i="10"/>
  <c r="F71" i="10"/>
  <c r="D71" i="10"/>
  <c r="G70" i="10"/>
  <c r="F70" i="10"/>
  <c r="D70" i="10"/>
  <c r="G69" i="10"/>
  <c r="F69" i="10"/>
  <c r="D69" i="10"/>
  <c r="G68" i="10"/>
  <c r="F68" i="10"/>
  <c r="D68" i="10"/>
  <c r="G67" i="10"/>
  <c r="F67" i="10"/>
  <c r="D67" i="10"/>
  <c r="G66" i="10"/>
  <c r="F66" i="10"/>
  <c r="D66" i="10"/>
  <c r="G65" i="10"/>
  <c r="F65" i="10"/>
  <c r="D65" i="10"/>
  <c r="G64" i="10"/>
  <c r="F64" i="10"/>
  <c r="D64" i="10"/>
  <c r="G63" i="10"/>
  <c r="F63" i="10"/>
  <c r="D63" i="10"/>
  <c r="G62" i="10"/>
  <c r="F62" i="10"/>
  <c r="D62" i="10"/>
  <c r="G61" i="10"/>
  <c r="F61" i="10"/>
  <c r="D61" i="10"/>
  <c r="G60" i="10"/>
  <c r="F60" i="10"/>
  <c r="D60" i="10"/>
  <c r="G59" i="10"/>
  <c r="F59" i="10"/>
  <c r="D59" i="10"/>
  <c r="G58" i="10"/>
  <c r="F58" i="10"/>
  <c r="D58" i="10"/>
  <c r="G57" i="10"/>
  <c r="F57" i="10"/>
  <c r="D57" i="10"/>
  <c r="G56" i="10"/>
  <c r="F56" i="10"/>
  <c r="D56" i="10"/>
  <c r="G55" i="10"/>
  <c r="F55" i="10"/>
  <c r="D55" i="10"/>
  <c r="G54" i="10"/>
  <c r="F54" i="10"/>
  <c r="D54" i="10"/>
  <c r="G53" i="10"/>
  <c r="F53" i="10"/>
  <c r="D53" i="10"/>
  <c r="G52" i="10"/>
  <c r="F52" i="10"/>
  <c r="D52" i="10"/>
  <c r="G51" i="10"/>
  <c r="F51" i="10"/>
  <c r="D51" i="10"/>
  <c r="G50" i="10"/>
  <c r="F50" i="10"/>
  <c r="D50" i="10"/>
  <c r="G49" i="10"/>
  <c r="F49" i="10"/>
  <c r="D49" i="10"/>
  <c r="G48" i="10"/>
  <c r="F48" i="10"/>
  <c r="D48" i="10"/>
  <c r="G47" i="10"/>
  <c r="F47" i="10"/>
  <c r="D47" i="10"/>
  <c r="G46" i="10"/>
  <c r="F46" i="10"/>
  <c r="D46" i="10"/>
  <c r="G45" i="10"/>
  <c r="F45" i="10"/>
  <c r="D45" i="10"/>
  <c r="G44" i="10"/>
  <c r="F44" i="10"/>
  <c r="D44" i="10"/>
  <c r="G43" i="10"/>
  <c r="F43" i="10"/>
  <c r="D43" i="10"/>
  <c r="G42" i="10"/>
  <c r="F42" i="10"/>
  <c r="D42" i="10"/>
  <c r="G41" i="10"/>
  <c r="F41" i="10"/>
  <c r="D41" i="10"/>
  <c r="G40" i="10"/>
  <c r="F40" i="10"/>
  <c r="D40" i="10"/>
  <c r="G39" i="10"/>
  <c r="F39" i="10"/>
  <c r="D39" i="10"/>
  <c r="G38" i="10"/>
  <c r="F38" i="10"/>
  <c r="D38" i="10"/>
  <c r="G37" i="10"/>
  <c r="F37" i="10"/>
  <c r="D37" i="10"/>
  <c r="G36" i="10"/>
  <c r="F36" i="10"/>
  <c r="D36" i="10"/>
  <c r="G35" i="10"/>
  <c r="F35" i="10"/>
  <c r="D35" i="10"/>
  <c r="G34" i="10"/>
  <c r="F34" i="10"/>
  <c r="D34" i="10"/>
  <c r="G33" i="10"/>
  <c r="F33" i="10"/>
  <c r="D33" i="10"/>
  <c r="G32" i="10"/>
  <c r="F32" i="10"/>
  <c r="D32" i="10"/>
  <c r="G31" i="10"/>
  <c r="F31" i="10"/>
  <c r="D31" i="10"/>
  <c r="G30" i="10"/>
  <c r="F30" i="10"/>
  <c r="D30" i="10"/>
  <c r="G29" i="10"/>
  <c r="F29" i="10"/>
  <c r="D29" i="10"/>
  <c r="G28" i="10"/>
  <c r="F28" i="10"/>
  <c r="D28" i="10"/>
  <c r="G27" i="10"/>
  <c r="F27" i="10"/>
  <c r="D27" i="10"/>
  <c r="D2" i="10"/>
  <c r="D3" i="10"/>
  <c r="D4" i="10"/>
  <c r="D5" i="10"/>
  <c r="D6" i="10"/>
  <c r="D7" i="10"/>
  <c r="D8" i="10"/>
  <c r="D9" i="10"/>
  <c r="D10" i="10"/>
  <c r="D11" i="10"/>
  <c r="D12" i="10"/>
  <c r="D13" i="10"/>
  <c r="D14" i="10"/>
  <c r="D15" i="10"/>
  <c r="D16" i="10"/>
  <c r="D17" i="10"/>
  <c r="D18" i="10"/>
  <c r="D19" i="10"/>
  <c r="D20" i="10"/>
  <c r="D21" i="10"/>
  <c r="D22" i="10"/>
  <c r="D23" i="10"/>
  <c r="D24" i="10"/>
  <c r="D25" i="10"/>
  <c r="D26" i="10"/>
  <c r="J26" i="10"/>
  <c r="K26" i="10"/>
  <c r="G26" i="10"/>
  <c r="F26" i="10"/>
  <c r="G25" i="10"/>
  <c r="F25" i="10"/>
  <c r="J18" i="10"/>
  <c r="J24" i="10"/>
  <c r="K24" i="10"/>
  <c r="G24" i="10"/>
  <c r="F24" i="10"/>
  <c r="G23" i="10"/>
  <c r="F23" i="10"/>
  <c r="F2" i="10"/>
  <c r="F3" i="10"/>
  <c r="F4" i="10"/>
  <c r="F5" i="10"/>
  <c r="F6" i="10"/>
  <c r="F7" i="10"/>
  <c r="F8" i="10"/>
  <c r="F9" i="10"/>
  <c r="F10" i="10"/>
  <c r="F11" i="10"/>
  <c r="F12" i="10"/>
  <c r="F13" i="10"/>
  <c r="F14" i="10"/>
  <c r="F15" i="10"/>
  <c r="F16" i="10"/>
  <c r="F17" i="10"/>
  <c r="F18" i="10"/>
  <c r="F19" i="10"/>
  <c r="F20" i="10"/>
  <c r="F21" i="10"/>
  <c r="F22" i="10"/>
  <c r="G2" i="10"/>
  <c r="G3" i="10"/>
  <c r="G4" i="10"/>
  <c r="G5" i="10"/>
  <c r="G6" i="10"/>
  <c r="G7" i="10"/>
  <c r="G8" i="10"/>
  <c r="G9" i="10"/>
  <c r="G10" i="10"/>
  <c r="G11" i="10"/>
  <c r="G12" i="10"/>
  <c r="G13" i="10"/>
  <c r="G14" i="10"/>
  <c r="G15" i="10"/>
  <c r="G16" i="10"/>
  <c r="G17" i="10"/>
  <c r="G18" i="10"/>
  <c r="G19" i="10"/>
  <c r="G20" i="10"/>
  <c r="G21" i="10"/>
  <c r="G22" i="10"/>
  <c r="G95" i="9"/>
  <c r="F95" i="9"/>
  <c r="D95" i="9"/>
  <c r="G94" i="9"/>
  <c r="F94" i="9"/>
  <c r="D94" i="9"/>
  <c r="G93" i="9"/>
  <c r="F93" i="9"/>
  <c r="D93" i="9"/>
  <c r="G92" i="9"/>
  <c r="F92" i="9"/>
  <c r="D92" i="9"/>
  <c r="G91" i="9"/>
  <c r="F91" i="9"/>
  <c r="D91" i="9"/>
  <c r="G90" i="9"/>
  <c r="F90" i="9"/>
  <c r="D90" i="9"/>
  <c r="G89" i="9"/>
  <c r="F89" i="9"/>
  <c r="D89" i="9"/>
  <c r="G88" i="9"/>
  <c r="F88" i="9"/>
  <c r="D88" i="9"/>
  <c r="G87" i="9"/>
  <c r="F87" i="9"/>
  <c r="D87" i="9"/>
  <c r="G86" i="9"/>
  <c r="F86" i="9"/>
  <c r="D86" i="9"/>
  <c r="G85" i="9"/>
  <c r="F85" i="9"/>
  <c r="D85" i="9"/>
  <c r="G84" i="9"/>
  <c r="F84" i="9"/>
  <c r="D84" i="9"/>
  <c r="G83" i="9"/>
  <c r="F83" i="9"/>
  <c r="D83" i="9"/>
  <c r="G82" i="9"/>
  <c r="F82" i="9"/>
  <c r="D82" i="9"/>
  <c r="G81" i="9"/>
  <c r="F81" i="9"/>
  <c r="D81" i="9"/>
  <c r="G80" i="9"/>
  <c r="F80" i="9"/>
  <c r="D80" i="9"/>
  <c r="G79" i="9"/>
  <c r="F79" i="9"/>
  <c r="D79" i="9"/>
  <c r="G78" i="9"/>
  <c r="F78" i="9"/>
  <c r="D78" i="9"/>
  <c r="G77" i="9"/>
  <c r="F77" i="9"/>
  <c r="D77" i="9"/>
  <c r="G76" i="9"/>
  <c r="F76" i="9"/>
  <c r="D76" i="9"/>
  <c r="G75" i="9"/>
  <c r="F75" i="9"/>
  <c r="D75" i="9"/>
  <c r="G74" i="9"/>
  <c r="F74" i="9"/>
  <c r="D74" i="9"/>
  <c r="G73" i="9"/>
  <c r="F73" i="9"/>
  <c r="D73" i="9"/>
  <c r="G72" i="9"/>
  <c r="F72" i="9"/>
  <c r="D72" i="9"/>
  <c r="G71" i="9"/>
  <c r="F71" i="9"/>
  <c r="D71" i="9"/>
  <c r="G70" i="9"/>
  <c r="F70" i="9"/>
  <c r="D70" i="9"/>
  <c r="G69" i="9"/>
  <c r="F69" i="9"/>
  <c r="D69" i="9"/>
  <c r="G68" i="9"/>
  <c r="F68" i="9"/>
  <c r="D68" i="9"/>
  <c r="G67" i="9"/>
  <c r="F67" i="9"/>
  <c r="D67" i="9"/>
  <c r="G66" i="9"/>
  <c r="F66" i="9"/>
  <c r="D66" i="9"/>
  <c r="G65" i="9"/>
  <c r="F65" i="9"/>
  <c r="D65" i="9"/>
  <c r="G64" i="9"/>
  <c r="F64" i="9"/>
  <c r="D64" i="9"/>
  <c r="G63" i="9"/>
  <c r="F63" i="9"/>
  <c r="D63" i="9"/>
  <c r="G62" i="9"/>
  <c r="F62" i="9"/>
  <c r="D62" i="9"/>
  <c r="G61" i="9"/>
  <c r="F61" i="9"/>
  <c r="D61" i="9"/>
  <c r="G60" i="9"/>
  <c r="F60" i="9"/>
  <c r="D60" i="9"/>
  <c r="G59" i="9"/>
  <c r="F59" i="9"/>
  <c r="D59" i="9"/>
  <c r="G58" i="9"/>
  <c r="F58" i="9"/>
  <c r="D58" i="9"/>
  <c r="G57" i="9"/>
  <c r="F57" i="9"/>
  <c r="D57" i="9"/>
  <c r="G56" i="9"/>
  <c r="F56" i="9"/>
  <c r="D56" i="9"/>
  <c r="G55" i="9"/>
  <c r="F55" i="9"/>
  <c r="D55" i="9"/>
  <c r="G54" i="9"/>
  <c r="F54" i="9"/>
  <c r="D54" i="9"/>
  <c r="G53" i="9"/>
  <c r="F53" i="9"/>
  <c r="D53" i="9"/>
  <c r="G52" i="9"/>
  <c r="F52" i="9"/>
  <c r="D52" i="9"/>
  <c r="G51" i="9"/>
  <c r="F51" i="9"/>
  <c r="D51" i="9"/>
  <c r="G50" i="9"/>
  <c r="F50" i="9"/>
  <c r="D50" i="9"/>
  <c r="G49" i="9"/>
  <c r="F49" i="9"/>
  <c r="D49" i="9"/>
  <c r="G48" i="9"/>
  <c r="F48" i="9"/>
  <c r="D48" i="9"/>
  <c r="G47" i="9"/>
  <c r="F47" i="9"/>
  <c r="D47" i="9"/>
  <c r="G46" i="9"/>
  <c r="F46" i="9"/>
  <c r="D46" i="9"/>
  <c r="G45" i="9"/>
  <c r="F45" i="9"/>
  <c r="D45" i="9"/>
  <c r="G44" i="9"/>
  <c r="F44" i="9"/>
  <c r="D44" i="9"/>
  <c r="G43" i="9"/>
  <c r="F43" i="9"/>
  <c r="D43" i="9"/>
  <c r="G42" i="9"/>
  <c r="F42" i="9"/>
  <c r="D42" i="9"/>
  <c r="G41" i="9"/>
  <c r="F41" i="9"/>
  <c r="D41" i="9"/>
  <c r="G40" i="9"/>
  <c r="F40" i="9"/>
  <c r="D40" i="9"/>
  <c r="G39" i="9"/>
  <c r="F39" i="9"/>
  <c r="D39" i="9"/>
  <c r="G38" i="9"/>
  <c r="F38" i="9"/>
  <c r="D38" i="9"/>
  <c r="G37" i="9"/>
  <c r="F37" i="9"/>
  <c r="D37" i="9"/>
  <c r="G36" i="9"/>
  <c r="F36" i="9"/>
  <c r="D36" i="9"/>
  <c r="G35" i="9"/>
  <c r="F35" i="9"/>
  <c r="D35" i="9"/>
  <c r="G34" i="9"/>
  <c r="F34" i="9"/>
  <c r="D34" i="9"/>
  <c r="G33" i="9"/>
  <c r="F33" i="9"/>
  <c r="D33" i="9"/>
  <c r="G32" i="9"/>
  <c r="F32" i="9"/>
  <c r="D32" i="9"/>
  <c r="G31" i="9"/>
  <c r="F31" i="9"/>
  <c r="D31" i="9"/>
  <c r="G30" i="9"/>
  <c r="F30" i="9"/>
  <c r="D30" i="9"/>
  <c r="G29" i="9"/>
  <c r="F29" i="9"/>
  <c r="D29" i="9"/>
  <c r="G28" i="9"/>
  <c r="F28" i="9"/>
  <c r="D28" i="9"/>
  <c r="D2" i="9"/>
  <c r="D3" i="9"/>
  <c r="D4" i="9"/>
  <c r="D5" i="9"/>
  <c r="D6" i="9"/>
  <c r="D7" i="9"/>
  <c r="D8" i="9"/>
  <c r="D9" i="9"/>
  <c r="D10" i="9"/>
  <c r="D11" i="9"/>
  <c r="D12" i="9"/>
  <c r="D13" i="9"/>
  <c r="D14" i="9"/>
  <c r="D15" i="9"/>
  <c r="D16" i="9"/>
  <c r="D17" i="9"/>
  <c r="D18" i="9"/>
  <c r="D19" i="9"/>
  <c r="D20" i="9"/>
  <c r="D21" i="9"/>
  <c r="D22" i="9"/>
  <c r="D23" i="9"/>
  <c r="D24" i="9"/>
  <c r="D25" i="9"/>
  <c r="D26" i="9"/>
  <c r="D27" i="9"/>
  <c r="J27" i="9"/>
  <c r="K27" i="9"/>
  <c r="G27" i="9"/>
  <c r="F27" i="9"/>
  <c r="G26" i="9"/>
  <c r="F26" i="9"/>
  <c r="J25" i="9"/>
  <c r="K25" i="9"/>
  <c r="G25" i="9"/>
  <c r="F25" i="9"/>
  <c r="G24" i="9"/>
  <c r="F24" i="9"/>
  <c r="F2" i="9"/>
  <c r="F3" i="9"/>
  <c r="F4" i="9"/>
  <c r="F5" i="9"/>
  <c r="F6" i="9"/>
  <c r="F7" i="9"/>
  <c r="F8" i="9"/>
  <c r="F9" i="9"/>
  <c r="F10" i="9"/>
  <c r="F11" i="9"/>
  <c r="F12" i="9"/>
  <c r="F13" i="9"/>
  <c r="F14" i="9"/>
  <c r="F15" i="9"/>
  <c r="F16" i="9"/>
  <c r="F17" i="9"/>
  <c r="F18" i="9"/>
  <c r="F19" i="9"/>
  <c r="F20" i="9"/>
  <c r="F21" i="9"/>
  <c r="F22" i="9"/>
  <c r="F23" i="9"/>
  <c r="G2" i="9"/>
  <c r="G3" i="9"/>
  <c r="G4" i="9"/>
  <c r="G5" i="9"/>
  <c r="G6" i="9"/>
  <c r="G7" i="9"/>
  <c r="G8" i="9"/>
  <c r="G9" i="9"/>
  <c r="G10" i="9"/>
  <c r="G11" i="9"/>
  <c r="G12" i="9"/>
  <c r="G13" i="9"/>
  <c r="G14" i="9"/>
  <c r="G15" i="9"/>
  <c r="G16" i="9"/>
  <c r="G17" i="9"/>
  <c r="G18" i="9"/>
  <c r="G19" i="9"/>
  <c r="G20" i="9"/>
  <c r="G21" i="9"/>
  <c r="G22" i="9"/>
  <c r="G23" i="9"/>
  <c r="D51" i="8"/>
  <c r="D50" i="8"/>
  <c r="D49" i="8"/>
  <c r="D48" i="8"/>
  <c r="D47" i="8"/>
  <c r="D46" i="8"/>
  <c r="D45" i="8"/>
  <c r="D44" i="8"/>
  <c r="D43" i="8"/>
  <c r="D42" i="8"/>
  <c r="D41" i="8"/>
  <c r="D40" i="8"/>
  <c r="D39" i="8"/>
  <c r="D38" i="8"/>
  <c r="D37" i="8"/>
  <c r="D36" i="8"/>
  <c r="D35" i="8"/>
  <c r="D34" i="8"/>
  <c r="D33" i="8"/>
  <c r="D32" i="8"/>
  <c r="D31" i="8"/>
  <c r="D30" i="8"/>
  <c r="D29" i="8"/>
  <c r="D28" i="8"/>
  <c r="D27" i="8"/>
  <c r="D26" i="8"/>
  <c r="D25" i="8"/>
  <c r="D2" i="8"/>
  <c r="D3" i="8"/>
  <c r="D4" i="8"/>
  <c r="D5" i="8"/>
  <c r="D6" i="8"/>
  <c r="D7" i="8"/>
  <c r="D8" i="8"/>
  <c r="D9" i="8"/>
  <c r="D10" i="8"/>
  <c r="D11" i="8"/>
  <c r="D12" i="8"/>
  <c r="D13" i="8"/>
  <c r="D14" i="8"/>
  <c r="D15" i="8"/>
  <c r="D16" i="8"/>
  <c r="D17" i="8"/>
  <c r="D18" i="8"/>
  <c r="D19" i="8"/>
  <c r="D20" i="8"/>
  <c r="D21" i="8"/>
  <c r="D22" i="8"/>
  <c r="D23" i="8"/>
  <c r="D24" i="8"/>
  <c r="G24" i="8"/>
  <c r="H24" i="8"/>
  <c r="G22" i="8"/>
  <c r="H22" i="8"/>
</calcChain>
</file>

<file path=xl/sharedStrings.xml><?xml version="1.0" encoding="utf-8"?>
<sst xmlns="http://schemas.openxmlformats.org/spreadsheetml/2006/main" count="364" uniqueCount="114">
  <si>
    <t>※Student検定の方が検出力は高い</t>
    <rPh sb="8" eb="10">
      <t>ケンテイ</t>
    </rPh>
    <rPh sb="11" eb="12">
      <t>ホウ</t>
    </rPh>
    <rPh sb="13" eb="16">
      <t>ケンシュツリョク</t>
    </rPh>
    <rPh sb="17" eb="18">
      <t>タカ</t>
    </rPh>
    <phoneticPr fontId="4"/>
  </si>
  <si>
    <t>※Welch検定のみで十分との学説あり</t>
    <rPh sb="6" eb="8">
      <t>ケンテイ</t>
    </rPh>
    <rPh sb="11" eb="13">
      <t>ジュウブン</t>
    </rPh>
    <rPh sb="15" eb="17">
      <t>ガクセツ</t>
    </rPh>
    <phoneticPr fontId="4"/>
  </si>
  <si>
    <t>ノンパラメトリック検定(Wilcoxonの順位和検定など)</t>
    <rPh sb="9" eb="11">
      <t>ケンテイ</t>
    </rPh>
    <rPh sb="21" eb="26">
      <t>ジュンイワケンテイ</t>
    </rPh>
    <phoneticPr fontId="4"/>
  </si>
  <si>
    <t>正規分布とは見なせない</t>
    <rPh sb="0" eb="2">
      <t>セイキ</t>
    </rPh>
    <rPh sb="2" eb="4">
      <t>ブンプ</t>
    </rPh>
    <rPh sb="6" eb="7">
      <t>ミ</t>
    </rPh>
    <phoneticPr fontId="4"/>
  </si>
  <si>
    <t>等分散を仮定しない(Welch)※</t>
    <rPh sb="0" eb="1">
      <t>トウ</t>
    </rPh>
    <rPh sb="1" eb="3">
      <t>ブンサン</t>
    </rPh>
    <rPh sb="4" eb="6">
      <t>カテイ</t>
    </rPh>
    <phoneticPr fontId="4"/>
  </si>
  <si>
    <t>Levene検定で有意</t>
    <rPh sb="6" eb="8">
      <t>ケンテイ</t>
    </rPh>
    <rPh sb="9" eb="11">
      <t>ユウイ</t>
    </rPh>
    <phoneticPr fontId="4"/>
  </si>
  <si>
    <t>等分散を仮定する(Student)※</t>
    <rPh sb="0" eb="3">
      <t>トウブンサン</t>
    </rPh>
    <rPh sb="4" eb="6">
      <t>カテイ</t>
    </rPh>
    <phoneticPr fontId="4"/>
  </si>
  <si>
    <t>Levene検定で有意ではない</t>
    <rPh sb="6" eb="8">
      <t>ケンテイ</t>
    </rPh>
    <rPh sb="9" eb="11">
      <t>ユウイ</t>
    </rPh>
    <phoneticPr fontId="4"/>
  </si>
  <si>
    <t>独立したサンプル</t>
    <rPh sb="0" eb="2">
      <t>ドクリツ</t>
    </rPh>
    <phoneticPr fontId="4"/>
  </si>
  <si>
    <t>対応あるサンプル</t>
    <rPh sb="0" eb="2">
      <t>タイオウ</t>
    </rPh>
    <phoneticPr fontId="4"/>
  </si>
  <si>
    <t>SPSS</t>
    <phoneticPr fontId="4"/>
  </si>
  <si>
    <t>分散が等しくないと仮定(Welch)※</t>
    <rPh sb="0" eb="2">
      <t>ブンサン</t>
    </rPh>
    <rPh sb="3" eb="4">
      <t>ヒト</t>
    </rPh>
    <rPh sb="9" eb="11">
      <t>カテイ</t>
    </rPh>
    <phoneticPr fontId="4"/>
  </si>
  <si>
    <t>F検定で有意</t>
    <rPh sb="1" eb="3">
      <t>ケンテイ</t>
    </rPh>
    <rPh sb="4" eb="6">
      <t>ユウイ</t>
    </rPh>
    <phoneticPr fontId="4"/>
  </si>
  <si>
    <t>F検定で有意ではない</t>
    <rPh sb="1" eb="3">
      <t>ケンテイ</t>
    </rPh>
    <rPh sb="4" eb="6">
      <t>ユウイ</t>
    </rPh>
    <phoneticPr fontId="4"/>
  </si>
  <si>
    <t>対ではない</t>
    <rPh sb="0" eb="1">
      <t>ツイ</t>
    </rPh>
    <phoneticPr fontId="4"/>
  </si>
  <si>
    <t>一対の標本</t>
    <rPh sb="0" eb="2">
      <t>イッツイ</t>
    </rPh>
    <rPh sb="3" eb="5">
      <t>ヒョウホン</t>
    </rPh>
    <phoneticPr fontId="4"/>
  </si>
  <si>
    <t>Excel</t>
    <phoneticPr fontId="4"/>
  </si>
  <si>
    <t>パラメトリック検定</t>
    <rPh sb="7" eb="9">
      <t>ケンテイ</t>
    </rPh>
    <phoneticPr fontId="4"/>
  </si>
  <si>
    <t>正規分布
(十分な大きさの)無作為抽出</t>
    <rPh sb="0" eb="2">
      <t>セイキ</t>
    </rPh>
    <rPh sb="2" eb="4">
      <t>ブンプ</t>
    </rPh>
    <rPh sb="6" eb="8">
      <t>ジュウブン</t>
    </rPh>
    <rPh sb="9" eb="10">
      <t>オオ</t>
    </rPh>
    <phoneticPr fontId="4"/>
  </si>
  <si>
    <t>平均の差の検定</t>
    <rPh sb="0" eb="2">
      <t>ヘイキン</t>
    </rPh>
    <rPh sb="3" eb="4">
      <t>サ</t>
    </rPh>
    <rPh sb="5" eb="7">
      <t>ケンテイ</t>
    </rPh>
    <phoneticPr fontId="4"/>
  </si>
  <si>
    <t>標本の大きさ</t>
    <rPh sb="0" eb="2">
      <t>ヒョウホン</t>
    </rPh>
    <rPh sb="3" eb="4">
      <t>オオ</t>
    </rPh>
    <phoneticPr fontId="4"/>
  </si>
  <si>
    <t>平均</t>
  </si>
  <si>
    <t>T.TEST</t>
    <phoneticPr fontId="4"/>
  </si>
  <si>
    <t>t検定：対</t>
    <rPh sb="1" eb="3">
      <t>ケンテイ</t>
    </rPh>
    <rPh sb="4" eb="5">
      <t>ツイ</t>
    </rPh>
    <phoneticPr fontId="4"/>
  </si>
  <si>
    <t>標準誤差</t>
    <rPh sb="0" eb="2">
      <t>ヒョウジュン</t>
    </rPh>
    <rPh sb="2" eb="4">
      <t>ゴサ</t>
    </rPh>
    <phoneticPr fontId="4"/>
  </si>
  <si>
    <t>不偏分散</t>
    <rPh sb="0" eb="2">
      <t>フヘン</t>
    </rPh>
    <phoneticPr fontId="4"/>
  </si>
  <si>
    <t>自由度</t>
  </si>
  <si>
    <t>分散</t>
    <rPh sb="0" eb="2">
      <t>ブンサン</t>
    </rPh>
    <phoneticPr fontId="4"/>
  </si>
  <si>
    <t>有意水準</t>
    <rPh sb="0" eb="2">
      <t>ユウイ</t>
    </rPh>
    <rPh sb="2" eb="4">
      <t>スイジュン</t>
    </rPh>
    <phoneticPr fontId="4"/>
  </si>
  <si>
    <t>t検定：非等分散（Welch)</t>
    <rPh sb="1" eb="3">
      <t>ケンテイ</t>
    </rPh>
    <rPh sb="4" eb="5">
      <t>ヒ</t>
    </rPh>
    <rPh sb="5" eb="6">
      <t>トウ</t>
    </rPh>
    <rPh sb="6" eb="8">
      <t>ブンサン</t>
    </rPh>
    <phoneticPr fontId="4"/>
  </si>
  <si>
    <t>t検定：等分散（Student)</t>
    <rPh sb="1" eb="3">
      <t>ケンテイ</t>
    </rPh>
    <rPh sb="4" eb="5">
      <t>トウ</t>
    </rPh>
    <rPh sb="5" eb="7">
      <t>ブンサン</t>
    </rPh>
    <phoneticPr fontId="4"/>
  </si>
  <si>
    <t>共通分散</t>
    <rPh sb="0" eb="2">
      <t>キョウツウ</t>
    </rPh>
    <rPh sb="2" eb="4">
      <t>ブンサン</t>
    </rPh>
    <phoneticPr fontId="4"/>
  </si>
  <si>
    <t>P値 (両側)</t>
    <rPh sb="1" eb="2">
      <t>アタイ</t>
    </rPh>
    <rPh sb="4" eb="6">
      <t>リョウガワ</t>
    </rPh>
    <phoneticPr fontId="4"/>
  </si>
  <si>
    <t>F.TEST</t>
    <phoneticPr fontId="4"/>
  </si>
  <si>
    <t>F検定</t>
    <rPh sb="1" eb="3">
      <t>ケンテイ</t>
    </rPh>
    <phoneticPr fontId="4"/>
  </si>
  <si>
    <t>元</t>
    <rPh sb="0" eb="1">
      <t>モト</t>
    </rPh>
    <phoneticPr fontId="4"/>
  </si>
  <si>
    <t>効果量</t>
    <rPh sb="0" eb="3">
      <t>コウカリョウ</t>
    </rPh>
    <phoneticPr fontId="7"/>
  </si>
  <si>
    <t>検定は標本が大きければ大きいほど有意になりやすい。標本の大きさにかかわらず、その意味を示す指標として「効果量」が用いられる。効果量は分析によって求め方は異なるが、検定で用いられる検定統計量に比べて標本の大きさの影響をなくすようにしている。代表的な効果量として相関係数rが知られている。効果量rは平均の差の検定などでも応用的に用いられる。</t>
    <rPh sb="0" eb="2">
      <t>ケンテイ</t>
    </rPh>
    <rPh sb="3" eb="5">
      <t>ヒョウホン</t>
    </rPh>
    <rPh sb="6" eb="7">
      <t>オオ</t>
    </rPh>
    <rPh sb="11" eb="12">
      <t>オオ</t>
    </rPh>
    <rPh sb="16" eb="18">
      <t>ユウイ</t>
    </rPh>
    <rPh sb="25" eb="27">
      <t>ヒョウホン</t>
    </rPh>
    <rPh sb="28" eb="29">
      <t>オオ</t>
    </rPh>
    <rPh sb="40" eb="42">
      <t>イミ</t>
    </rPh>
    <rPh sb="43" eb="44">
      <t>シメ</t>
    </rPh>
    <rPh sb="45" eb="47">
      <t>シヒョウ</t>
    </rPh>
    <rPh sb="51" eb="54">
      <t>コウカリョウ</t>
    </rPh>
    <rPh sb="56" eb="57">
      <t>モチ</t>
    </rPh>
    <phoneticPr fontId="4"/>
  </si>
  <si>
    <t>効果量の判断目安</t>
    <rPh sb="0" eb="3">
      <t>コウカリョウ</t>
    </rPh>
    <rPh sb="4" eb="6">
      <t>ハンダン</t>
    </rPh>
    <rPh sb="6" eb="8">
      <t>メヤス</t>
    </rPh>
    <phoneticPr fontId="7"/>
  </si>
  <si>
    <t>t検定</t>
    <rPh sb="1" eb="3">
      <t>ケンテイ</t>
    </rPh>
    <phoneticPr fontId="7"/>
  </si>
  <si>
    <t>一元配置の分散分析</t>
    <rPh sb="0" eb="4">
      <t>イチゲンハイチ</t>
    </rPh>
    <rPh sb="5" eb="9">
      <t>ブンサンブンセキ</t>
    </rPh>
    <phoneticPr fontId="7"/>
  </si>
  <si>
    <t>χ2検定</t>
    <rPh sb="2" eb="4">
      <t>ケンテイ</t>
    </rPh>
    <phoneticPr fontId="7"/>
  </si>
  <si>
    <t>効果量dの絶対値</t>
    <rPh sb="0" eb="3">
      <t>コウカリョウ</t>
    </rPh>
    <rPh sb="5" eb="8">
      <t>ゼッタイチ</t>
    </rPh>
    <phoneticPr fontId="4"/>
  </si>
  <si>
    <t>効果の目安</t>
    <rPh sb="0" eb="2">
      <t>コウカ</t>
    </rPh>
    <rPh sb="3" eb="5">
      <t>メヤス</t>
    </rPh>
    <phoneticPr fontId="4"/>
  </si>
  <si>
    <r>
      <t>効果量η</t>
    </r>
    <r>
      <rPr>
        <b/>
        <vertAlign val="superscript"/>
        <sz val="11"/>
        <rFont val="游ゴシック"/>
        <family val="3"/>
        <charset val="128"/>
        <scheme val="minor"/>
      </rPr>
      <t>2</t>
    </r>
    <rPh sb="0" eb="3">
      <t>コウカリョウ</t>
    </rPh>
    <phoneticPr fontId="4"/>
  </si>
  <si>
    <t>効果量V</t>
    <rPh sb="0" eb="3">
      <t>コウカリョウ</t>
    </rPh>
    <phoneticPr fontId="4"/>
  </si>
  <si>
    <t>大</t>
    <rPh sb="0" eb="1">
      <t>ダイ</t>
    </rPh>
    <phoneticPr fontId="4"/>
  </si>
  <si>
    <t>中</t>
    <rPh sb="0" eb="1">
      <t>チュウ</t>
    </rPh>
    <phoneticPr fontId="4"/>
  </si>
  <si>
    <t>小</t>
    <rPh sb="0" eb="1">
      <t>ショウ</t>
    </rPh>
    <phoneticPr fontId="4"/>
  </si>
  <si>
    <t>なし</t>
    <phoneticPr fontId="4"/>
  </si>
  <si>
    <t>なし</t>
    <phoneticPr fontId="4"/>
  </si>
  <si>
    <t>なし</t>
    <phoneticPr fontId="4"/>
  </si>
  <si>
    <t>相関,t検定</t>
    <rPh sb="0" eb="2">
      <t>ソウカン</t>
    </rPh>
    <rPh sb="4" eb="6">
      <t>ケンテイ</t>
    </rPh>
    <phoneticPr fontId="7"/>
  </si>
  <si>
    <t>回帰分析</t>
    <rPh sb="0" eb="2">
      <t>カイキ</t>
    </rPh>
    <rPh sb="2" eb="4">
      <t>ブンセキ</t>
    </rPh>
    <phoneticPr fontId="7"/>
  </si>
  <si>
    <t>効果量rの絶対値</t>
    <rPh sb="0" eb="3">
      <t>コウカリョウ</t>
    </rPh>
    <phoneticPr fontId="4"/>
  </si>
  <si>
    <t>決定係数R2</t>
    <rPh sb="0" eb="2">
      <t>ケッテイ</t>
    </rPh>
    <rPh sb="2" eb="4">
      <t>ケイスウ</t>
    </rPh>
    <phoneticPr fontId="4"/>
  </si>
  <si>
    <t>なし</t>
    <phoneticPr fontId="4"/>
  </si>
  <si>
    <t>t検定の時のrの求め方</t>
    <rPh sb="1" eb="3">
      <t>ケンテイ</t>
    </rPh>
    <rPh sb="4" eb="5">
      <t>トキ</t>
    </rPh>
    <rPh sb="8" eb="9">
      <t>モト</t>
    </rPh>
    <rPh sb="10" eb="11">
      <t>カタ</t>
    </rPh>
    <phoneticPr fontId="4"/>
  </si>
  <si>
    <t>r=SQRT(t値^2/(t値^2+自由度))</t>
    <rPh sb="8" eb="9">
      <t>アタイ</t>
    </rPh>
    <rPh sb="14" eb="15">
      <t>アタイ</t>
    </rPh>
    <rPh sb="18" eb="21">
      <t>ジユウド</t>
    </rPh>
    <phoneticPr fontId="4"/>
  </si>
  <si>
    <t>t検定の時のCohen's dの求め方</t>
    <rPh sb="1" eb="3">
      <t>ケンテイ</t>
    </rPh>
    <rPh sb="4" eb="5">
      <t>トキ</t>
    </rPh>
    <rPh sb="16" eb="17">
      <t>モト</t>
    </rPh>
    <rPh sb="18" eb="19">
      <t>カタ</t>
    </rPh>
    <phoneticPr fontId="4"/>
  </si>
  <si>
    <t>一つのサンプル</t>
    <rPh sb="0" eb="1">
      <t>ヒト</t>
    </rPh>
    <phoneticPr fontId="4"/>
  </si>
  <si>
    <t>d=(標本平均-基準値)/標準偏差</t>
    <rPh sb="3" eb="5">
      <t>ヒョウホン</t>
    </rPh>
    <rPh sb="8" eb="11">
      <t>キジュンチ</t>
    </rPh>
    <rPh sb="13" eb="15">
      <t>ヒョウジュン</t>
    </rPh>
    <rPh sb="15" eb="17">
      <t>ヘンサ</t>
    </rPh>
    <phoneticPr fontId="4"/>
  </si>
  <si>
    <t>対のサンプル</t>
    <rPh sb="0" eb="1">
      <t>ツイ</t>
    </rPh>
    <phoneticPr fontId="4"/>
  </si>
  <si>
    <t>d=(平均1-平均2)/平均の差の標準偏差</t>
    <rPh sb="12" eb="14">
      <t>ヘイキン</t>
    </rPh>
    <rPh sb="15" eb="16">
      <t>サ</t>
    </rPh>
    <rPh sb="17" eb="19">
      <t>ヒョウジュン</t>
    </rPh>
    <rPh sb="19" eb="21">
      <t>ヘンサ</t>
    </rPh>
    <phoneticPr fontId="4"/>
  </si>
  <si>
    <t>d=(平均1-平均2)/SQRT((自由度1*分散1+自由度2*分散2)/(自由度1+自由度2))</t>
    <rPh sb="38" eb="41">
      <t>ジユウド</t>
    </rPh>
    <rPh sb="43" eb="46">
      <t>ジユウド</t>
    </rPh>
    <phoneticPr fontId="4"/>
  </si>
  <si>
    <t>効果量r</t>
    <rPh sb="0" eb="3">
      <t>コウカリョウ</t>
    </rPh>
    <phoneticPr fontId="4"/>
  </si>
  <si>
    <t>効果量d</t>
    <rPh sb="0" eb="3">
      <t>コウカリョウ</t>
    </rPh>
    <phoneticPr fontId="4"/>
  </si>
  <si>
    <t>調査ID</t>
    <rPh sb="0" eb="2">
      <t>チョウサ</t>
    </rPh>
    <phoneticPr fontId="4"/>
  </si>
  <si>
    <t>リリース前</t>
    <rPh sb="4" eb="5">
      <t>マエ</t>
    </rPh>
    <phoneticPr fontId="4"/>
  </si>
  <si>
    <t>リリース後</t>
    <rPh sb="4" eb="5">
      <t>ゴ</t>
    </rPh>
    <phoneticPr fontId="4"/>
  </si>
  <si>
    <t>標本の大きさN</t>
    <rPh sb="0" eb="2">
      <t>ヒョウホン</t>
    </rPh>
    <rPh sb="3" eb="4">
      <t>オオ</t>
    </rPh>
    <phoneticPr fontId="4"/>
  </si>
  <si>
    <t>平均差</t>
    <rPh sb="0" eb="2">
      <t>ヘイキン</t>
    </rPh>
    <rPh sb="2" eb="3">
      <t>サ</t>
    </rPh>
    <phoneticPr fontId="4"/>
  </si>
  <si>
    <t>t値</t>
    <rPh sb="1" eb="2">
      <t>アタイ</t>
    </rPh>
    <phoneticPr fontId="7"/>
  </si>
  <si>
    <t>自由度φ</t>
    <rPh sb="0" eb="3">
      <t>ジユウド</t>
    </rPh>
    <phoneticPr fontId="7"/>
  </si>
  <si>
    <t>標準誤差SE</t>
    <rPh sb="0" eb="2">
      <t>ヒョウジュン</t>
    </rPh>
    <rPh sb="2" eb="4">
      <t>ゴサ</t>
    </rPh>
    <phoneticPr fontId="7"/>
  </si>
  <si>
    <t>棄却値(両側)</t>
    <rPh sb="0" eb="2">
      <t>キキャク</t>
    </rPh>
    <rPh sb="2" eb="3">
      <t>チ</t>
    </rPh>
    <rPh sb="4" eb="6">
      <t>リョウガワ</t>
    </rPh>
    <phoneticPr fontId="7"/>
  </si>
  <si>
    <t>p値(前≠後)</t>
    <rPh sb="3" eb="4">
      <t>マエ</t>
    </rPh>
    <rPh sb="5" eb="6">
      <t>アト</t>
    </rPh>
    <phoneticPr fontId="4"/>
  </si>
  <si>
    <t>p値(前&gt;後)</t>
    <rPh sb="3" eb="4">
      <t>マエ</t>
    </rPh>
    <rPh sb="5" eb="6">
      <t>アト</t>
    </rPh>
    <phoneticPr fontId="4"/>
  </si>
  <si>
    <t>p値(前&lt;後)</t>
    <rPh sb="3" eb="4">
      <t>マエ</t>
    </rPh>
    <rPh sb="5" eb="6">
      <t>アト</t>
    </rPh>
    <phoneticPr fontId="4"/>
  </si>
  <si>
    <t>差分</t>
    <rPh sb="0" eb="2">
      <t>サブン</t>
    </rPh>
    <phoneticPr fontId="4"/>
  </si>
  <si>
    <t>T.TEST</t>
    <phoneticPr fontId="4"/>
  </si>
  <si>
    <t>利用時間</t>
    <rPh sb="0" eb="2">
      <t>リヨウ</t>
    </rPh>
    <rPh sb="2" eb="4">
      <t>ジカン</t>
    </rPh>
    <phoneticPr fontId="4"/>
  </si>
  <si>
    <t>学部</t>
    <rPh sb="0" eb="2">
      <t>ガクブ</t>
    </rPh>
    <phoneticPr fontId="4"/>
  </si>
  <si>
    <t>偏差平方</t>
    <rPh sb="0" eb="2">
      <t>ヘンサ</t>
    </rPh>
    <rPh sb="2" eb="4">
      <t>ヘイホウ</t>
    </rPh>
    <phoneticPr fontId="4"/>
  </si>
  <si>
    <t>社会学部</t>
    <rPh sb="0" eb="2">
      <t>シャカイ</t>
    </rPh>
    <rPh sb="2" eb="4">
      <t>ガクブ</t>
    </rPh>
    <phoneticPr fontId="4"/>
  </si>
  <si>
    <t>理工学部</t>
    <rPh sb="0" eb="2">
      <t>リコウ</t>
    </rPh>
    <rPh sb="2" eb="4">
      <t>ガクブ</t>
    </rPh>
    <phoneticPr fontId="4"/>
  </si>
  <si>
    <t>標準誤差</t>
    <rPh sb="0" eb="2">
      <t>ヒョウジュン</t>
    </rPh>
    <rPh sb="2" eb="4">
      <t>ゴサ</t>
    </rPh>
    <phoneticPr fontId="4"/>
  </si>
  <si>
    <t>cf.Levene検定</t>
    <phoneticPr fontId="4"/>
  </si>
  <si>
    <t>分散比</t>
    <phoneticPr fontId="4"/>
  </si>
  <si>
    <t>P値(F≠1)</t>
  </si>
  <si>
    <t>P値(F&gt;1)</t>
  </si>
  <si>
    <t>P値(F&lt;1)</t>
  </si>
  <si>
    <t>t検定(Student)</t>
    <rPh sb="1" eb="3">
      <t>ケンテイ</t>
    </rPh>
    <phoneticPr fontId="4"/>
  </si>
  <si>
    <t>t値</t>
    <rPh sb="1" eb="2">
      <t>アタイ</t>
    </rPh>
    <phoneticPr fontId="4"/>
  </si>
  <si>
    <t>自由度φ</t>
    <rPh sb="0" eb="3">
      <t>ジユウド</t>
    </rPh>
    <phoneticPr fontId="4"/>
  </si>
  <si>
    <t>標準誤差SE</t>
    <rPh sb="0" eb="2">
      <t>ヒョウジュン</t>
    </rPh>
    <rPh sb="2" eb="4">
      <t>ゴサ</t>
    </rPh>
    <phoneticPr fontId="4"/>
  </si>
  <si>
    <t>p値(社会学部≠理工学部)</t>
  </si>
  <si>
    <t>p値(社会学部&gt;理工学部)</t>
  </si>
  <si>
    <t>p値(社会学部&lt;理工学部)</t>
  </si>
  <si>
    <t>理工学部</t>
    <rPh sb="0" eb="2">
      <t>リコウ</t>
    </rPh>
    <rPh sb="2" eb="4">
      <t>ガクブ</t>
    </rPh>
    <phoneticPr fontId="4"/>
  </si>
  <si>
    <t>性別</t>
    <rPh sb="0" eb="2">
      <t>セイベツ</t>
    </rPh>
    <phoneticPr fontId="4"/>
  </si>
  <si>
    <t>男</t>
    <rPh sb="0" eb="1">
      <t>オトコ</t>
    </rPh>
    <phoneticPr fontId="4"/>
  </si>
  <si>
    <t>女</t>
    <rPh sb="0" eb="1">
      <t>オンナ</t>
    </rPh>
    <phoneticPr fontId="4"/>
  </si>
  <si>
    <t>cf.Levene検定</t>
    <phoneticPr fontId="4"/>
  </si>
  <si>
    <t>分散比</t>
    <phoneticPr fontId="4"/>
  </si>
  <si>
    <t>F.TEST</t>
    <phoneticPr fontId="4"/>
  </si>
  <si>
    <t>t検定(Welch)</t>
    <rPh sb="1" eb="3">
      <t>ケンテイ</t>
    </rPh>
    <phoneticPr fontId="4"/>
  </si>
  <si>
    <t>等価自由度φ</t>
    <rPh sb="0" eb="2">
      <t>トウカ</t>
    </rPh>
    <rPh sb="2" eb="5">
      <t>ジユウド</t>
    </rPh>
    <phoneticPr fontId="4"/>
  </si>
  <si>
    <t>p値(男≠女)</t>
    <rPh sb="3" eb="4">
      <t>オトコ</t>
    </rPh>
    <rPh sb="5" eb="6">
      <t>オンナ</t>
    </rPh>
    <phoneticPr fontId="4"/>
  </si>
  <si>
    <t>p値(男&gt;女)</t>
    <rPh sb="3" eb="4">
      <t>オトコ</t>
    </rPh>
    <rPh sb="5" eb="6">
      <t>オンナ</t>
    </rPh>
    <phoneticPr fontId="4"/>
  </si>
  <si>
    <t>p値(男&lt;女)</t>
    <rPh sb="3" eb="4">
      <t>オトコ</t>
    </rPh>
    <rPh sb="5" eb="6">
      <t>オンナ</t>
    </rPh>
    <phoneticPr fontId="4"/>
  </si>
  <si>
    <t>女</t>
    <rPh sb="0" eb="1">
      <t>オンナ</t>
    </rPh>
    <phoneticPr fontId="4"/>
  </si>
  <si>
    <t>一般クラス</t>
    <rPh sb="0" eb="2">
      <t>イッパン</t>
    </rPh>
    <phoneticPr fontId="2"/>
  </si>
  <si>
    <t>特進クラス</t>
    <rPh sb="0" eb="2">
      <t>トクシン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</si>
</sst>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
  </numFmts>
  <fonts count="1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游ゴシック"/>
      <family val="3"/>
      <charset val="128"/>
      <scheme val="minor"/>
    </font>
    <font>
      <sz val="6"/>
      <name val="ＭＳ Ｐゴシック"/>
      <family val="3"/>
      <charset val="128"/>
    </font>
    <font>
      <strike/>
      <sz val="11"/>
      <name val="游ゴシック"/>
      <family val="3"/>
      <charset val="128"/>
      <scheme val="minor"/>
    </font>
    <font>
      <b/>
      <sz val="11"/>
      <name val="游ゴシック"/>
      <family val="3"/>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vertAlign val="superscript"/>
      <sz val="11"/>
      <name val="游ゴシック"/>
      <family val="3"/>
      <charset val="128"/>
      <scheme val="minor"/>
    </font>
    <font>
      <b/>
      <i/>
      <sz val="11"/>
      <name val="游ゴシック"/>
      <family val="3"/>
      <charset val="128"/>
      <scheme val="minor"/>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auto="1"/>
      </top>
      <bottom/>
      <diagonal/>
    </border>
    <border>
      <left/>
      <right/>
      <top style="medium">
        <color indexed="64"/>
      </top>
      <bottom style="medium">
        <color indexed="64"/>
      </bottom>
      <diagonal/>
    </border>
    <border>
      <left/>
      <right/>
      <top style="thin">
        <color indexed="64"/>
      </top>
      <bottom style="medium">
        <color indexed="64"/>
      </bottom>
      <diagonal/>
    </border>
  </borders>
  <cellStyleXfs count="4">
    <xf numFmtId="0" fontId="0" fillId="0" borderId="0"/>
    <xf numFmtId="9" fontId="2" fillId="0" borderId="0" applyFont="0" applyFill="0" applyBorder="0" applyAlignment="0" applyProtection="0">
      <alignment vertical="center"/>
    </xf>
    <xf numFmtId="0" fontId="2" fillId="0" borderId="0"/>
    <xf numFmtId="0" fontId="1" fillId="0" borderId="0">
      <alignment vertical="center"/>
    </xf>
  </cellStyleXfs>
  <cellXfs count="93">
    <xf numFmtId="0" fontId="0" fillId="0" borderId="0" xfId="0"/>
    <xf numFmtId="0" fontId="3" fillId="0" borderId="0" xfId="0" applyFont="1"/>
    <xf numFmtId="0" fontId="3" fillId="0" borderId="0" xfId="0" applyFont="1" applyAlignment="1">
      <alignment vertical="center"/>
    </xf>
    <xf numFmtId="0" fontId="3" fillId="0" borderId="4" xfId="0" applyFont="1" applyBorder="1" applyAlignment="1">
      <alignment vertical="center"/>
    </xf>
    <xf numFmtId="0" fontId="3" fillId="0" borderId="0" xfId="0" applyFont="1" applyBorder="1"/>
    <xf numFmtId="10" fontId="3" fillId="0" borderId="0" xfId="1" applyNumberFormat="1" applyFont="1" applyAlignment="1"/>
    <xf numFmtId="10" fontId="3" fillId="0" borderId="20" xfId="1" applyNumberFormat="1" applyFont="1" applyBorder="1" applyAlignment="1"/>
    <xf numFmtId="0" fontId="3" fillId="0" borderId="20" xfId="0" applyFont="1" applyBorder="1"/>
    <xf numFmtId="0" fontId="3" fillId="0" borderId="22" xfId="0" applyFont="1" applyBorder="1"/>
    <xf numFmtId="0" fontId="3" fillId="0" borderId="0" xfId="0" applyFont="1" applyFill="1" applyBorder="1" applyAlignment="1"/>
    <xf numFmtId="0" fontId="0" fillId="0" borderId="0" xfId="0" applyFill="1" applyBorder="1" applyAlignment="1"/>
    <xf numFmtId="0" fontId="0" fillId="0" borderId="0" xfId="0" applyFont="1" applyFill="1" applyBorder="1" applyAlignment="1">
      <alignment horizontal="center"/>
    </xf>
    <xf numFmtId="0" fontId="3" fillId="0" borderId="21" xfId="0" applyFont="1" applyFill="1" applyBorder="1" applyAlignment="1">
      <alignment horizontal="center"/>
    </xf>
    <xf numFmtId="9" fontId="3" fillId="0" borderId="20" xfId="0" applyNumberFormat="1" applyFont="1" applyBorder="1" applyAlignment="1">
      <alignment vertical="center"/>
    </xf>
    <xf numFmtId="0" fontId="3" fillId="0" borderId="20" xfId="0" applyFont="1" applyBorder="1" applyAlignment="1">
      <alignment vertical="center"/>
    </xf>
    <xf numFmtId="0" fontId="3" fillId="2" borderId="20" xfId="0" applyFont="1" applyFill="1" applyBorder="1" applyAlignment="1">
      <alignment horizontal="center" vertical="center"/>
    </xf>
    <xf numFmtId="0" fontId="3" fillId="2" borderId="20" xfId="0" applyNumberFormat="1" applyFont="1" applyFill="1" applyBorder="1" applyAlignment="1" applyProtection="1">
      <alignment horizontal="center" vertical="center"/>
      <protection locked="0"/>
    </xf>
    <xf numFmtId="0" fontId="3" fillId="0" borderId="20" xfId="0" applyFont="1" applyFill="1" applyBorder="1" applyAlignment="1"/>
    <xf numFmtId="0" fontId="5" fillId="0" borderId="0" xfId="0" applyFont="1"/>
    <xf numFmtId="0" fontId="3" fillId="0" borderId="24" xfId="0" applyFont="1" applyBorder="1" applyAlignment="1">
      <alignment vertical="center"/>
    </xf>
    <xf numFmtId="10" fontId="3" fillId="0" borderId="0" xfId="1" applyNumberFormat="1" applyFont="1" applyFill="1" applyBorder="1" applyAlignment="1"/>
    <xf numFmtId="0" fontId="3" fillId="0" borderId="0" xfId="0" applyNumberFormat="1" applyFont="1"/>
    <xf numFmtId="176"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2" borderId="20" xfId="0" applyNumberFormat="1" applyFont="1" applyFill="1" applyBorder="1" applyAlignment="1">
      <alignment horizontal="center" vertical="center"/>
    </xf>
    <xf numFmtId="0" fontId="3" fillId="3" borderId="0" xfId="2" applyFont="1" applyFill="1"/>
    <xf numFmtId="0" fontId="1" fillId="3" borderId="0" xfId="3" applyFill="1">
      <alignment vertical="center"/>
    </xf>
    <xf numFmtId="0" fontId="3" fillId="3" borderId="0" xfId="3" applyFont="1" applyFill="1" applyAlignment="1"/>
    <xf numFmtId="0" fontId="8" fillId="3" borderId="0" xfId="3" applyFont="1" applyFill="1">
      <alignment vertical="center"/>
    </xf>
    <xf numFmtId="0" fontId="9" fillId="3" borderId="0" xfId="3" applyFont="1" applyFill="1">
      <alignment vertical="center"/>
    </xf>
    <xf numFmtId="0" fontId="6" fillId="4" borderId="7" xfId="3" applyFont="1" applyFill="1" applyBorder="1" applyAlignment="1">
      <alignment shrinkToFit="1"/>
    </xf>
    <xf numFmtId="0" fontId="6" fillId="4" borderId="7" xfId="3" applyFont="1" applyFill="1" applyBorder="1" applyAlignment="1"/>
    <xf numFmtId="0" fontId="3" fillId="3" borderId="0" xfId="3" applyFont="1" applyFill="1" applyBorder="1" applyAlignment="1"/>
    <xf numFmtId="0" fontId="3" fillId="5" borderId="7" xfId="3" applyFont="1" applyFill="1" applyBorder="1" applyAlignment="1"/>
    <xf numFmtId="0" fontId="3" fillId="5" borderId="7" xfId="3" applyFont="1" applyFill="1" applyBorder="1" applyAlignment="1">
      <alignment horizontal="center"/>
    </xf>
    <xf numFmtId="0" fontId="3" fillId="3" borderId="0" xfId="3" applyFont="1" applyFill="1" applyBorder="1" applyAlignment="1">
      <alignment horizontal="center"/>
    </xf>
    <xf numFmtId="0" fontId="3" fillId="3" borderId="7" xfId="3" applyFont="1" applyFill="1" applyBorder="1" applyAlignment="1"/>
    <xf numFmtId="0" fontId="3" fillId="3" borderId="7" xfId="3" applyFont="1" applyFill="1" applyBorder="1" applyAlignment="1">
      <alignment horizontal="center"/>
    </xf>
    <xf numFmtId="0" fontId="6" fillId="4" borderId="7" xfId="2" applyFont="1" applyFill="1" applyBorder="1"/>
    <xf numFmtId="0" fontId="3" fillId="3" borderId="7" xfId="2" applyFont="1" applyFill="1" applyBorder="1"/>
    <xf numFmtId="0" fontId="3" fillId="3" borderId="0" xfId="0" applyFont="1" applyFill="1"/>
    <xf numFmtId="0" fontId="3" fillId="3" borderId="0" xfId="0" applyFont="1" applyFill="1" applyAlignment="1">
      <alignment vertical="center"/>
    </xf>
    <xf numFmtId="0" fontId="11" fillId="3" borderId="0" xfId="0" applyFont="1" applyFill="1"/>
    <xf numFmtId="0" fontId="6" fillId="3" borderId="0" xfId="0" applyFont="1" applyFill="1" applyAlignment="1">
      <alignment horizontal="center"/>
    </xf>
    <xf numFmtId="0" fontId="3" fillId="5" borderId="23" xfId="0" applyFont="1" applyFill="1" applyBorder="1"/>
    <xf numFmtId="0" fontId="3" fillId="5" borderId="23" xfId="0" applyFont="1" applyFill="1" applyBorder="1" applyAlignment="1">
      <alignment horizontal="center"/>
    </xf>
    <xf numFmtId="2" fontId="3" fillId="0" borderId="0" xfId="0" applyNumberFormat="1" applyFont="1" applyFill="1" applyBorder="1" applyAlignment="1"/>
    <xf numFmtId="0" fontId="8" fillId="0" borderId="0" xfId="0" applyFont="1" applyFill="1" applyAlignment="1">
      <alignment vertical="center"/>
    </xf>
    <xf numFmtId="0" fontId="0" fillId="0" borderId="0" xfId="0" applyFill="1" applyAlignment="1">
      <alignment vertical="center"/>
    </xf>
    <xf numFmtId="0" fontId="3" fillId="0" borderId="22" xfId="0" applyFont="1" applyFill="1" applyBorder="1" applyAlignment="1">
      <alignment vertical="center"/>
    </xf>
    <xf numFmtId="2" fontId="3" fillId="0" borderId="22"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2" fontId="3" fillId="0" borderId="0" xfId="0" applyNumberFormat="1" applyFont="1" applyFill="1" applyBorder="1" applyAlignment="1">
      <alignment vertical="center"/>
    </xf>
    <xf numFmtId="10" fontId="3" fillId="0" borderId="0" xfId="1" applyNumberFormat="1" applyFont="1" applyFill="1" applyBorder="1">
      <alignment vertical="center"/>
    </xf>
    <xf numFmtId="177" fontId="3" fillId="0" borderId="0" xfId="0" applyNumberFormat="1" applyFont="1" applyFill="1" applyBorder="1" applyAlignment="1">
      <alignment vertical="center" shrinkToFit="1"/>
    </xf>
    <xf numFmtId="10" fontId="3" fillId="0" borderId="0" xfId="1" applyNumberFormat="1" applyFont="1" applyBorder="1" applyAlignment="1"/>
    <xf numFmtId="177" fontId="3" fillId="0" borderId="0" xfId="0" applyNumberFormat="1" applyFont="1" applyFill="1" applyBorder="1" applyAlignment="1">
      <alignment vertical="center"/>
    </xf>
    <xf numFmtId="0" fontId="3" fillId="0" borderId="20" xfId="0" applyFont="1" applyFill="1" applyBorder="1" applyAlignment="1">
      <alignment vertical="center"/>
    </xf>
    <xf numFmtId="10" fontId="3" fillId="0" borderId="20" xfId="1" applyNumberFormat="1" applyFont="1" applyFill="1" applyBorder="1">
      <alignment vertical="center"/>
    </xf>
    <xf numFmtId="177" fontId="3" fillId="0" borderId="20" xfId="0" applyNumberFormat="1" applyFont="1" applyFill="1" applyBorder="1" applyAlignment="1">
      <alignment vertical="center" shrinkToFit="1"/>
    </xf>
    <xf numFmtId="0" fontId="3" fillId="2" borderId="20" xfId="0" applyFont="1" applyFill="1" applyBorder="1" applyAlignment="1">
      <alignment horizontal="center" vertical="center" shrinkToFit="1"/>
    </xf>
    <xf numFmtId="0" fontId="3" fillId="0" borderId="20" xfId="0" applyFont="1" applyBorder="1" applyAlignment="1">
      <alignment horizontal="center" shrinkToFit="1"/>
    </xf>
    <xf numFmtId="10" fontId="3" fillId="0" borderId="24" xfId="0" applyNumberFormat="1" applyFont="1" applyBorder="1" applyAlignment="1">
      <alignment vertical="center"/>
    </xf>
    <xf numFmtId="2" fontId="3" fillId="0" borderId="20" xfId="0" applyNumberFormat="1" applyFont="1" applyBorder="1"/>
    <xf numFmtId="10" fontId="3" fillId="0" borderId="20" xfId="1" applyNumberFormat="1" applyFont="1" applyFill="1" applyBorder="1" applyAlignment="1"/>
    <xf numFmtId="2" fontId="3" fillId="5" borderId="23" xfId="0" applyNumberFormat="1" applyFont="1" applyFill="1" applyBorder="1"/>
    <xf numFmtId="2" fontId="3" fillId="0" borderId="0" xfId="0" applyNumberFormat="1" applyFont="1"/>
    <xf numFmtId="2" fontId="3" fillId="0" borderId="0" xfId="0" applyNumberFormat="1" applyFont="1" applyBorder="1"/>
    <xf numFmtId="0" fontId="3" fillId="5" borderId="6" xfId="0" applyFont="1" applyFill="1" applyBorder="1" applyAlignment="1">
      <alignment horizontal="left" vertical="center"/>
    </xf>
    <xf numFmtId="0" fontId="3" fillId="5" borderId="5" xfId="0" applyFont="1" applyFill="1" applyBorder="1" applyAlignment="1">
      <alignment vertical="center"/>
    </xf>
    <xf numFmtId="0" fontId="6" fillId="0" borderId="0" xfId="0" applyFont="1" applyAlignment="1">
      <alignment vertical="center"/>
    </xf>
    <xf numFmtId="0" fontId="3" fillId="5" borderId="19"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9" xfId="0" applyFont="1" applyFill="1" applyBorder="1" applyAlignment="1">
      <alignment horizontal="left" vertical="center"/>
    </xf>
    <xf numFmtId="0" fontId="3" fillId="5" borderId="17" xfId="0" applyFont="1" applyFill="1" applyBorder="1" applyAlignment="1">
      <alignment horizontal="left" vertical="center"/>
    </xf>
    <xf numFmtId="0" fontId="3" fillId="5" borderId="8" xfId="0" applyFont="1" applyFill="1" applyBorder="1" applyAlignment="1">
      <alignment horizontal="left" vertical="center"/>
    </xf>
    <xf numFmtId="0" fontId="3" fillId="5" borderId="7" xfId="0" applyFont="1" applyFill="1" applyBorder="1" applyAlignment="1">
      <alignment horizontal="left" vertical="center"/>
    </xf>
    <xf numFmtId="0" fontId="3" fillId="5" borderId="16" xfId="0" applyFont="1" applyFill="1" applyBorder="1" applyAlignment="1">
      <alignment horizontal="left" vertical="center"/>
    </xf>
    <xf numFmtId="0" fontId="3" fillId="5" borderId="15" xfId="0" applyFont="1" applyFill="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5" borderId="6" xfId="0" applyFont="1" applyFill="1" applyBorder="1" applyAlignment="1">
      <alignment horizontal="left" vertical="center"/>
    </xf>
    <xf numFmtId="0" fontId="3" fillId="5" borderId="12" xfId="0" applyFont="1" applyFill="1" applyBorder="1" applyAlignment="1">
      <alignment horizontal="left" vertical="center"/>
    </xf>
    <xf numFmtId="0" fontId="3" fillId="5" borderId="11" xfId="0" applyFont="1" applyFill="1" applyBorder="1" applyAlignment="1">
      <alignment horizontal="left" vertical="center"/>
    </xf>
    <xf numFmtId="0" fontId="3" fillId="5" borderId="18"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3" xfId="0" applyFont="1" applyFill="1" applyBorder="1" applyAlignment="1">
      <alignment horizontal="center" vertical="center"/>
    </xf>
    <xf numFmtId="0" fontId="6" fillId="3" borderId="0" xfId="2" applyFont="1" applyFill="1" applyAlignment="1">
      <alignment horizontal="center"/>
    </xf>
    <xf numFmtId="0" fontId="3" fillId="3" borderId="0" xfId="3" applyFont="1" applyFill="1" applyAlignment="1">
      <alignment vertical="top" wrapText="1"/>
    </xf>
    <xf numFmtId="0" fontId="6" fillId="3" borderId="0" xfId="0" applyFont="1" applyFill="1" applyAlignment="1">
      <alignment horizontal="center"/>
    </xf>
  </cellXfs>
  <cellStyles count="4">
    <cellStyle name="パーセント" xfId="1" builtinId="5"/>
    <cellStyle name="標準" xfId="0" builtinId="0"/>
    <cellStyle name="標準 2 2" xfId="2"/>
    <cellStyle name="標準 2 3" xfId="3"/>
  </cellStyles>
  <dxfs count="2">
    <dxf>
      <font>
        <b/>
        <i val="0"/>
        <color rgb="FF0070C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101599</xdr:colOff>
      <xdr:row>19</xdr:row>
      <xdr:rowOff>107950</xdr:rowOff>
    </xdr:from>
    <xdr:ext cx="2701926" cy="818366"/>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54299" y="5165725"/>
              <a:ext cx="2701926" cy="818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800" b="0" i="1">
                        <a:latin typeface="Cambria Math" panose="02040503050406030204" pitchFamily="18" charset="0"/>
                      </a:rPr>
                      <m:t>𝑟</m:t>
                    </m:r>
                    <m:r>
                      <a:rPr kumimoji="1" lang="en-US" altLang="ja-JP" sz="1800" b="0" i="1">
                        <a:latin typeface="Cambria Math" panose="02040503050406030204" pitchFamily="18" charset="0"/>
                      </a:rPr>
                      <m:t>=</m:t>
                    </m:r>
                    <m:rad>
                      <m:radPr>
                        <m:degHide m:val="on"/>
                        <m:ctrlPr>
                          <a:rPr kumimoji="1" lang="en-US" altLang="ja-JP" sz="1800" b="0" i="1">
                            <a:latin typeface="Cambria Math" panose="02040503050406030204" pitchFamily="18" charset="0"/>
                          </a:rPr>
                        </m:ctrlPr>
                      </m:radPr>
                      <m:deg/>
                      <m:e>
                        <m:f>
                          <m:fPr>
                            <m:ctrlPr>
                              <a:rPr kumimoji="1" lang="en-US" altLang="ja-JP" sz="1800" b="0" i="1">
                                <a:latin typeface="Cambria Math" panose="02040503050406030204" pitchFamily="18" charset="0"/>
                              </a:rPr>
                            </m:ctrlPr>
                          </m:fPr>
                          <m:num>
                            <m:sSup>
                              <m:sSupPr>
                                <m:ctrlPr>
                                  <a:rPr kumimoji="1" lang="en-US" altLang="ja-JP" sz="1800" b="0" i="1">
                                    <a:latin typeface="Cambria Math" panose="02040503050406030204" pitchFamily="18" charset="0"/>
                                  </a:rPr>
                                </m:ctrlPr>
                              </m:sSupPr>
                              <m:e>
                                <m:r>
                                  <m:rPr>
                                    <m:sty m:val="p"/>
                                  </m:rPr>
                                  <a:rPr kumimoji="1" lang="en-US" altLang="ja-JP" sz="1800" b="0" i="1">
                                    <a:latin typeface="Cambria Math" panose="02040503050406030204" pitchFamily="18" charset="0"/>
                                  </a:rPr>
                                  <m:t>t</m:t>
                                </m:r>
                                <m:r>
                                  <a:rPr kumimoji="1" lang="ja-JP" altLang="en-US" sz="1800" b="0" i="1">
                                    <a:latin typeface="Cambria Math" panose="02040503050406030204" pitchFamily="18" charset="0"/>
                                  </a:rPr>
                                  <m:t>値</m:t>
                                </m:r>
                              </m:e>
                              <m:sup>
                                <m:r>
                                  <a:rPr kumimoji="1" lang="en-US" altLang="ja-JP" sz="1800" b="0" i="1">
                                    <a:latin typeface="Cambria Math" panose="02040503050406030204" pitchFamily="18" charset="0"/>
                                  </a:rPr>
                                  <m:t>2</m:t>
                                </m:r>
                              </m:sup>
                            </m:sSup>
                          </m:num>
                          <m:den>
                            <m:sSup>
                              <m:sSupPr>
                                <m:ctrlPr>
                                  <a:rPr kumimoji="1" lang="en-US" altLang="ja-JP" sz="1800" b="0" i="1">
                                    <a:latin typeface="Cambria Math" panose="02040503050406030204" pitchFamily="18" charset="0"/>
                                  </a:rPr>
                                </m:ctrlPr>
                              </m:sSupPr>
                              <m:e>
                                <m:r>
                                  <a:rPr kumimoji="1" lang="en-US" altLang="ja-JP" sz="1800" b="0" i="1">
                                    <a:latin typeface="Cambria Math" panose="02040503050406030204" pitchFamily="18" charset="0"/>
                                  </a:rPr>
                                  <m:t>𝑡</m:t>
                                </m:r>
                                <m:r>
                                  <a:rPr kumimoji="1" lang="ja-JP" altLang="en-US" sz="1800" b="0" i="1">
                                    <a:latin typeface="Cambria Math" panose="02040503050406030204" pitchFamily="18" charset="0"/>
                                  </a:rPr>
                                  <m:t>値</m:t>
                                </m:r>
                              </m:e>
                              <m:sup>
                                <m:r>
                                  <a:rPr kumimoji="1" lang="en-US" altLang="ja-JP" sz="1800" b="0" i="1">
                                    <a:latin typeface="Cambria Math" panose="02040503050406030204" pitchFamily="18" charset="0"/>
                                  </a:rPr>
                                  <m:t>2</m:t>
                                </m:r>
                              </m:sup>
                            </m:sSup>
                            <m:r>
                              <a:rPr kumimoji="1" lang="en-US" altLang="ja-JP" sz="1800" b="0" i="1">
                                <a:latin typeface="Cambria Math" panose="02040503050406030204" pitchFamily="18" charset="0"/>
                              </a:rPr>
                              <m:t>+</m:t>
                            </m:r>
                            <m:r>
                              <a:rPr kumimoji="1" lang="ja-JP" altLang="en-US" sz="1800" b="0" i="1">
                                <a:latin typeface="Cambria Math" panose="02040503050406030204" pitchFamily="18" charset="0"/>
                              </a:rPr>
                              <m:t>自由度</m:t>
                            </m:r>
                            <m:r>
                              <a:rPr kumimoji="1" lang="en-US" altLang="ja-JP" sz="1800" b="0" i="1">
                                <a:latin typeface="Cambria Math" panose="02040503050406030204" pitchFamily="18" charset="0"/>
                              </a:rPr>
                              <m:t>𝑑𝑓</m:t>
                            </m:r>
                          </m:den>
                        </m:f>
                      </m:e>
                    </m:rad>
                  </m:oMath>
                </m:oMathPara>
              </a14:m>
              <a:endParaRPr kumimoji="1" lang="ja-JP" altLang="en-US" sz="1800"/>
            </a:p>
          </xdr:txBody>
        </xdr:sp>
      </mc:Choice>
      <mc:Fallback xmlns="">
        <xdr:sp macro="" textlink="">
          <xdr:nvSpPr>
            <xdr:cNvPr id="2" name="テキスト ボックス 1"/>
            <xdr:cNvSpPr txBox="1"/>
          </xdr:nvSpPr>
          <xdr:spPr>
            <a:xfrm>
              <a:off x="2654299" y="5165725"/>
              <a:ext cx="2701926" cy="818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800" b="0" i="0">
                  <a:latin typeface="Cambria Math" panose="02040503050406030204" pitchFamily="18" charset="0"/>
                </a:rPr>
                <a:t>𝑟=√(〖t</a:t>
              </a:r>
              <a:r>
                <a:rPr kumimoji="1" lang="ja-JP" altLang="en-US" sz="1800" b="0" i="0">
                  <a:latin typeface="Cambria Math" panose="02040503050406030204" pitchFamily="18" charset="0"/>
                </a:rPr>
                <a:t>値</a:t>
              </a:r>
              <a:r>
                <a:rPr kumimoji="1" lang="en-US" altLang="ja-JP" sz="1800" b="0" i="0">
                  <a:latin typeface="Cambria Math" panose="02040503050406030204" pitchFamily="18" charset="0"/>
                </a:rPr>
                <a:t>〗^2/(〖𝑡</a:t>
              </a:r>
              <a:r>
                <a:rPr kumimoji="1" lang="ja-JP" altLang="en-US" sz="1800" b="0" i="0">
                  <a:latin typeface="Cambria Math" panose="02040503050406030204" pitchFamily="18" charset="0"/>
                </a:rPr>
                <a:t>値</a:t>
              </a:r>
              <a:r>
                <a:rPr kumimoji="1" lang="en-US" altLang="ja-JP" sz="1800" b="0" i="0">
                  <a:latin typeface="Cambria Math" panose="02040503050406030204" pitchFamily="18" charset="0"/>
                </a:rPr>
                <a:t>〗^2+</a:t>
              </a:r>
              <a:r>
                <a:rPr kumimoji="1" lang="ja-JP" altLang="en-US" sz="1800" b="0" i="0">
                  <a:latin typeface="Cambria Math" panose="02040503050406030204" pitchFamily="18" charset="0"/>
                </a:rPr>
                <a:t>自由度</a:t>
              </a:r>
              <a:r>
                <a:rPr kumimoji="1" lang="en-US" altLang="ja-JP" sz="1800" b="0" i="0">
                  <a:latin typeface="Cambria Math" panose="02040503050406030204" pitchFamily="18" charset="0"/>
                </a:rPr>
                <a:t>𝑑𝑓))</a:t>
              </a:r>
              <a:endParaRPr kumimoji="1" lang="ja-JP" altLang="en-US" sz="1800"/>
            </a:p>
          </xdr:txBody>
        </xdr:sp>
      </mc:Fallback>
    </mc:AlternateContent>
    <xdr:clientData/>
  </xdr:oneCellAnchor>
  <xdr:oneCellAnchor>
    <xdr:from>
      <xdr:col>6</xdr:col>
      <xdr:colOff>762000</xdr:colOff>
      <xdr:row>27</xdr:row>
      <xdr:rowOff>50800</xdr:rowOff>
    </xdr:from>
    <xdr:ext cx="4131516" cy="898195"/>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638800" y="8108950"/>
              <a:ext cx="4131516" cy="898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𝑑</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1−</m:t>
                        </m:r>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2</m:t>
                        </m:r>
                      </m:num>
                      <m:den>
                        <m:rad>
                          <m:radPr>
                            <m:degHide m:val="on"/>
                            <m:ctrlPr>
                              <a:rPr kumimoji="1" lang="en-US" altLang="ja-JP" sz="1400" b="0" i="1">
                                <a:latin typeface="Cambria Math" panose="02040503050406030204" pitchFamily="18" charset="0"/>
                              </a:rPr>
                            </m:ctrlPr>
                          </m:radPr>
                          <m:deg/>
                          <m:e>
                            <m:f>
                              <m:fPr>
                                <m:ctrlPr>
                                  <a:rPr kumimoji="1" lang="en-US" altLang="ja-JP" sz="1400" b="0" i="1">
                                    <a:latin typeface="Cambria Math" panose="02040503050406030204" pitchFamily="18" charset="0"/>
                                  </a:rPr>
                                </m:ctrlPr>
                              </m:fPr>
                              <m:num>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r>
                                  <a:rPr kumimoji="1" lang="en-US" altLang="ja-JP" sz="1400" b="0" i="1">
                                    <a:latin typeface="Cambria Math" panose="02040503050406030204" pitchFamily="18" charset="0"/>
                                  </a:rPr>
                                  <m:t>1×</m:t>
                                </m:r>
                                <m:r>
                                  <a:rPr kumimoji="1" lang="ja-JP" altLang="en-US" sz="1400" b="0" i="1">
                                    <a:latin typeface="Cambria Math" panose="02040503050406030204" pitchFamily="18" charset="0"/>
                                  </a:rPr>
                                  <m:t>分散</m:t>
                                </m:r>
                                <m:sSup>
                                  <m:sSupPr>
                                    <m:ctrlPr>
                                      <a:rPr kumimoji="1" lang="en-US" altLang="ja-JP" sz="1400" b="0" i="1">
                                        <a:latin typeface="Cambria Math" panose="02040503050406030204" pitchFamily="18" charset="0"/>
                                      </a:rPr>
                                    </m:ctrlPr>
                                  </m:sSupPr>
                                  <m:e>
                                    <m:r>
                                      <a:rPr kumimoji="1" lang="en-US" altLang="ja-JP" sz="1400" b="0" i="1">
                                        <a:latin typeface="Cambria Math" panose="02040503050406030204" pitchFamily="18" charset="0"/>
                                      </a:rPr>
                                      <m:t>𝑢</m:t>
                                    </m:r>
                                  </m:e>
                                  <m:sup>
                                    <m:r>
                                      <a:rPr kumimoji="1" lang="en-US" altLang="ja-JP" sz="1400" b="0" i="1">
                                        <a:latin typeface="Cambria Math" panose="02040503050406030204" pitchFamily="18" charset="0"/>
                                      </a:rPr>
                                      <m:t>2</m:t>
                                    </m:r>
                                  </m:sup>
                                </m:sSup>
                                <m:r>
                                  <a:rPr kumimoji="1" lang="en-US" altLang="ja-JP" sz="1400" b="0" i="1">
                                    <a:latin typeface="Cambria Math" panose="02040503050406030204" pitchFamily="18" charset="0"/>
                                  </a:rPr>
                                  <m:t>1+</m:t>
                                </m:r>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r>
                                  <a:rPr kumimoji="1" lang="en-US" altLang="ja-JP" sz="1400" b="0" i="1">
                                    <a:latin typeface="Cambria Math" panose="02040503050406030204" pitchFamily="18" charset="0"/>
                                  </a:rPr>
                                  <m:t>2×</m:t>
                                </m:r>
                                <m:r>
                                  <a:rPr kumimoji="1" lang="ja-JP" altLang="en-US" sz="1400" b="0" i="1">
                                    <a:latin typeface="Cambria Math" panose="02040503050406030204" pitchFamily="18" charset="0"/>
                                  </a:rPr>
                                  <m:t>分散</m:t>
                                </m:r>
                                <m:sSup>
                                  <m:sSupPr>
                                    <m:ctrlPr>
                                      <a:rPr kumimoji="1" lang="en-US" altLang="ja-JP" sz="1400" b="0" i="1">
                                        <a:latin typeface="Cambria Math" panose="02040503050406030204" pitchFamily="18" charset="0"/>
                                      </a:rPr>
                                    </m:ctrlPr>
                                  </m:sSupPr>
                                  <m:e>
                                    <m:r>
                                      <a:rPr kumimoji="1" lang="en-US" altLang="ja-JP" sz="1400" b="0" i="1">
                                        <a:latin typeface="Cambria Math" panose="02040503050406030204" pitchFamily="18" charset="0"/>
                                      </a:rPr>
                                      <m:t>𝑢</m:t>
                                    </m:r>
                                  </m:e>
                                  <m:sup>
                                    <m:r>
                                      <a:rPr kumimoji="1" lang="en-US" altLang="ja-JP" sz="1400" b="0" i="1">
                                        <a:latin typeface="Cambria Math" panose="02040503050406030204" pitchFamily="18" charset="0"/>
                                      </a:rPr>
                                      <m:t>2</m:t>
                                    </m:r>
                                  </m:sup>
                                </m:sSup>
                                <m:r>
                                  <a:rPr kumimoji="1" lang="en-US" altLang="ja-JP" sz="1400" b="0" i="1">
                                    <a:latin typeface="Cambria Math" panose="02040503050406030204" pitchFamily="18" charset="0"/>
                                  </a:rPr>
                                  <m:t>2</m:t>
                                </m:r>
                              </m:num>
                              <m:den>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r>
                                  <a:rPr kumimoji="1" lang="en-US" altLang="ja-JP" sz="1400" b="0" i="1">
                                    <a:latin typeface="Cambria Math" panose="02040503050406030204" pitchFamily="18" charset="0"/>
                                  </a:rPr>
                                  <m:t>1+</m:t>
                                </m:r>
                                <m:r>
                                  <a:rPr kumimoji="1" lang="ja-JP" altLang="en-US" sz="1400" b="0" i="1">
                                    <a:latin typeface="Cambria Math" panose="02040503050406030204" pitchFamily="18" charset="0"/>
                                  </a:rPr>
                                  <m:t>自由度</m:t>
                                </m:r>
                                <m:r>
                                  <a:rPr kumimoji="1" lang="en-US" altLang="ja-JP" sz="1400" b="0" i="1">
                                    <a:latin typeface="Cambria Math" panose="02040503050406030204" pitchFamily="18" charset="0"/>
                                  </a:rPr>
                                  <m:t>𝑑𝑓</m:t>
                                </m:r>
                                <m:r>
                                  <a:rPr kumimoji="1" lang="en-US" altLang="ja-JP" sz="1400" b="0" i="1">
                                    <a:latin typeface="Cambria Math" panose="02040503050406030204" pitchFamily="18" charset="0"/>
                                  </a:rPr>
                                  <m:t>2</m:t>
                                </m:r>
                              </m:den>
                            </m:f>
                          </m:e>
                        </m:rad>
                      </m:den>
                    </m:f>
                  </m:oMath>
                </m:oMathPara>
              </a14:m>
              <a:endParaRPr kumimoji="1" lang="ja-JP" altLang="en-US" sz="1400"/>
            </a:p>
          </xdr:txBody>
        </xdr:sp>
      </mc:Choice>
      <mc:Fallback xmlns="">
        <xdr:sp macro="" textlink="">
          <xdr:nvSpPr>
            <xdr:cNvPr id="3" name="テキスト ボックス 2"/>
            <xdr:cNvSpPr txBox="1"/>
          </xdr:nvSpPr>
          <xdr:spPr>
            <a:xfrm>
              <a:off x="5638800" y="8108950"/>
              <a:ext cx="4131516" cy="898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latin typeface="Cambria Math" panose="02040503050406030204" pitchFamily="18" charset="0"/>
                </a:rPr>
                <a:t>𝑑=(</a:t>
              </a:r>
              <a:r>
                <a:rPr kumimoji="1" lang="ja-JP" altLang="en-US" sz="1400" b="0" i="0">
                  <a:solidFill>
                    <a:schemeClr val="tx1"/>
                  </a:solidFill>
                  <a:effectLst/>
                  <a:latin typeface="+mn-lt"/>
                  <a:ea typeface="+mn-ea"/>
                  <a:cs typeface="+mn-cs"/>
                </a:rPr>
                <a:t>"</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1−</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2</a:t>
              </a:r>
              <a:r>
                <a:rPr kumimoji="1" lang="en-US" altLang="ja-JP" sz="140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𝑑𝑓1×</a:t>
              </a:r>
              <a:r>
                <a:rPr kumimoji="1" lang="ja-JP" altLang="en-US" sz="1400" b="0" i="0">
                  <a:latin typeface="Cambria Math" panose="02040503050406030204" pitchFamily="18" charset="0"/>
                </a:rPr>
                <a:t>分散</a:t>
              </a:r>
              <a:r>
                <a:rPr kumimoji="1" lang="en-US" altLang="ja-JP" sz="1400" b="0" i="0">
                  <a:latin typeface="Cambria Math" panose="02040503050406030204" pitchFamily="18" charset="0"/>
                </a:rPr>
                <a:t>𝑢^2 1+</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𝑑𝑓2×</a:t>
              </a:r>
              <a:r>
                <a:rPr kumimoji="1" lang="ja-JP" altLang="en-US" sz="1400" b="0" i="0">
                  <a:latin typeface="Cambria Math" panose="02040503050406030204" pitchFamily="18" charset="0"/>
                </a:rPr>
                <a:t>分散</a:t>
              </a:r>
              <a:r>
                <a:rPr kumimoji="1" lang="en-US" altLang="ja-JP" sz="1400" b="0" i="0">
                  <a:latin typeface="Cambria Math" panose="02040503050406030204" pitchFamily="18" charset="0"/>
                </a:rPr>
                <a:t>𝑢^2 2)/(</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𝑑𝑓1+</a:t>
              </a:r>
              <a:r>
                <a:rPr kumimoji="1" lang="ja-JP" altLang="en-US" sz="1400" b="0" i="0">
                  <a:latin typeface="Cambria Math" panose="02040503050406030204" pitchFamily="18" charset="0"/>
                </a:rPr>
                <a:t>自由度</a:t>
              </a:r>
              <a:r>
                <a:rPr kumimoji="1" lang="en-US" altLang="ja-JP" sz="1400" b="0" i="0">
                  <a:latin typeface="Cambria Math" panose="02040503050406030204" pitchFamily="18" charset="0"/>
                </a:rPr>
                <a:t>𝑑𝑓2))</a:t>
              </a:r>
              <a:endParaRPr kumimoji="1" lang="ja-JP" altLang="en-US" sz="1400"/>
            </a:p>
          </xdr:txBody>
        </xdr:sp>
      </mc:Fallback>
    </mc:AlternateContent>
    <xdr:clientData/>
  </xdr:oneCellAnchor>
  <xdr:oneCellAnchor>
    <xdr:from>
      <xdr:col>4</xdr:col>
      <xdr:colOff>206375</xdr:colOff>
      <xdr:row>21</xdr:row>
      <xdr:rowOff>0</xdr:rowOff>
    </xdr:from>
    <xdr:ext cx="65" cy="17222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06825" y="6172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6</xdr:col>
      <xdr:colOff>825500</xdr:colOff>
      <xdr:row>25</xdr:row>
      <xdr:rowOff>25400</xdr:rowOff>
    </xdr:from>
    <xdr:ext cx="2000099" cy="450636"/>
    <mc:AlternateContent xmlns:mc="http://schemas.openxmlformats.org/markup-compatibility/2006" xmlns:a14="http://schemas.microsoft.com/office/drawing/2010/main">
      <mc:Choice Requires="a1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702300" y="7388225"/>
              <a:ext cx="2000099" cy="450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𝑑</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1−</m:t>
                        </m:r>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2</m:t>
                        </m:r>
                        <m:r>
                          <m:rPr>
                            <m:nor/>
                          </m:rPr>
                          <a:rPr lang="ja-JP" altLang="en-US" sz="1400">
                            <a:effectLst/>
                          </a:rPr>
                          <m:t> </m:t>
                        </m:r>
                      </m:num>
                      <m:den>
                        <m:r>
                          <a:rPr kumimoji="1" lang="ja-JP" altLang="en-US" sz="1400" b="0" i="1">
                            <a:latin typeface="Cambria Math" panose="02040503050406030204" pitchFamily="18" charset="0"/>
                          </a:rPr>
                          <m:t>平均の差の標準偏差</m:t>
                        </m:r>
                      </m:den>
                    </m:f>
                  </m:oMath>
                </m:oMathPara>
              </a14:m>
              <a:endParaRPr kumimoji="1" lang="ja-JP" altLang="en-US" sz="1400"/>
            </a:p>
          </xdr:txBody>
        </xdr:sp>
      </mc:Choice>
      <mc:Fallback xmlns="">
        <xdr:sp macro="" textlink="">
          <xdr:nvSpPr>
            <xdr:cNvPr id="5" name="テキスト ボックス 4"/>
            <xdr:cNvSpPr txBox="1"/>
          </xdr:nvSpPr>
          <xdr:spPr>
            <a:xfrm>
              <a:off x="5702300" y="7388225"/>
              <a:ext cx="2000099" cy="450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latin typeface="Cambria Math" panose="02040503050406030204" pitchFamily="18" charset="0"/>
                </a:rPr>
                <a:t>𝑑=(</a:t>
              </a:r>
              <a:r>
                <a:rPr kumimoji="1" lang="ja-JP" altLang="en-US" sz="1400" b="0" i="0">
                  <a:solidFill>
                    <a:schemeClr val="tx1"/>
                  </a:solidFill>
                  <a:effectLst/>
                  <a:latin typeface="+mn-lt"/>
                  <a:ea typeface="+mn-ea"/>
                  <a:cs typeface="+mn-cs"/>
                </a:rPr>
                <a:t>"</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1−</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2</a:t>
              </a:r>
              <a:r>
                <a:rPr lang="ja-JP" altLang="en-US" sz="1400" i="0">
                  <a:effectLst/>
                </a:rPr>
                <a:t> </a:t>
              </a:r>
              <a:r>
                <a:rPr lang="ja-JP" altLang="en-US" sz="1400" i="0">
                  <a:effectLst/>
                  <a:latin typeface="Cambria Math" panose="02040503050406030204" pitchFamily="18" charset="0"/>
                </a:rPr>
                <a:t>" </a:t>
              </a:r>
              <a:r>
                <a:rPr kumimoji="1" lang="en-US" altLang="ja-JP" sz="1400" b="0" i="0">
                  <a:effectLst/>
                  <a:latin typeface="Cambria Math" panose="02040503050406030204" pitchFamily="18" charset="0"/>
                </a:rPr>
                <a:t>)/</a:t>
              </a:r>
              <a:r>
                <a:rPr kumimoji="1" lang="ja-JP" altLang="en-US" sz="1400" b="0" i="0">
                  <a:latin typeface="Cambria Math" panose="02040503050406030204" pitchFamily="18" charset="0"/>
                </a:rPr>
                <a:t>平均の差の標準偏差</a:t>
              </a:r>
              <a:endParaRPr kumimoji="1" lang="ja-JP" altLang="en-US" sz="1400"/>
            </a:p>
          </xdr:txBody>
        </xdr:sp>
      </mc:Fallback>
    </mc:AlternateContent>
    <xdr:clientData/>
  </xdr:oneCellAnchor>
  <xdr:oneCellAnchor>
    <xdr:from>
      <xdr:col>6</xdr:col>
      <xdr:colOff>847725</xdr:colOff>
      <xdr:row>23</xdr:row>
      <xdr:rowOff>0</xdr:rowOff>
    </xdr:from>
    <xdr:ext cx="1512978" cy="451662"/>
    <mc:AlternateContent xmlns:mc="http://schemas.openxmlformats.org/markup-compatibility/2006" xmlns:a14="http://schemas.microsoft.com/office/drawing/2010/main">
      <mc:Choice Requires="a1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724525" y="6648450"/>
              <a:ext cx="1512978" cy="451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𝑑</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m:rPr>
                            <m:nor/>
                          </m:rPr>
                          <a:rPr kumimoji="1" lang="ja-JP" altLang="en-US" sz="1400">
                            <a:solidFill>
                              <a:schemeClr val="tx1"/>
                            </a:solidFill>
                            <a:effectLst/>
                            <a:latin typeface="+mn-lt"/>
                            <a:ea typeface="+mn-ea"/>
                            <a:cs typeface="+mn-cs"/>
                          </a:rPr>
                          <m:t>平均</m:t>
                        </m:r>
                        <m:acc>
                          <m:accPr>
                            <m:chr m:val="̅"/>
                            <m:ctrlPr>
                              <a:rPr kumimoji="1" lang="ja-JP" altLang="en-US" sz="1400" b="0" i="1">
                                <a:solidFill>
                                  <a:schemeClr val="tx1"/>
                                </a:solidFill>
                                <a:effectLst/>
                                <a:latin typeface="Cambria Math" panose="02040503050406030204" pitchFamily="18" charset="0"/>
                                <a:ea typeface="+mn-ea"/>
                                <a:cs typeface="+mn-cs"/>
                              </a:rPr>
                            </m:ctrlPr>
                          </m:accPr>
                          <m:e>
                            <m:r>
                              <a:rPr kumimoji="1" lang="en-US" altLang="ja-JP" sz="1400" b="0" i="1">
                                <a:solidFill>
                                  <a:schemeClr val="tx1"/>
                                </a:solidFill>
                                <a:effectLst/>
                                <a:latin typeface="Cambria Math" panose="02040503050406030204" pitchFamily="18" charset="0"/>
                                <a:ea typeface="+mn-ea"/>
                                <a:cs typeface="+mn-cs"/>
                              </a:rPr>
                              <m:t>𝑥</m:t>
                            </m:r>
                          </m:e>
                        </m:acc>
                        <m:r>
                          <m:rPr>
                            <m:nor/>
                          </m:rPr>
                          <a:rPr kumimoji="1" lang="en-US" altLang="ja-JP" sz="1400">
                            <a:solidFill>
                              <a:schemeClr val="tx1"/>
                            </a:solidFill>
                            <a:effectLst/>
                            <a:latin typeface="+mn-lt"/>
                            <a:ea typeface="+mn-ea"/>
                            <a:cs typeface="+mn-cs"/>
                          </a:rPr>
                          <m:t>−</m:t>
                        </m:r>
                        <m:r>
                          <a:rPr kumimoji="1" lang="ja-JP" altLang="en-US" sz="1400" i="1">
                            <a:solidFill>
                              <a:schemeClr val="tx1"/>
                            </a:solidFill>
                            <a:effectLst/>
                            <a:latin typeface="Cambria Math" panose="02040503050406030204" pitchFamily="18" charset="0"/>
                            <a:ea typeface="+mn-ea"/>
                            <a:cs typeface="+mn-cs"/>
                          </a:rPr>
                          <m:t>基準値</m:t>
                        </m:r>
                        <m:r>
                          <m:rPr>
                            <m:nor/>
                          </m:rPr>
                          <a:rPr lang="ja-JP" altLang="en-US" sz="1400">
                            <a:effectLst/>
                          </a:rPr>
                          <m:t> </m:t>
                        </m:r>
                      </m:num>
                      <m:den>
                        <m:r>
                          <a:rPr kumimoji="1" lang="ja-JP" altLang="en-US" sz="1400" b="0" i="1">
                            <a:latin typeface="Cambria Math" panose="02040503050406030204" pitchFamily="18" charset="0"/>
                          </a:rPr>
                          <m:t>標準偏差</m:t>
                        </m:r>
                      </m:den>
                    </m:f>
                  </m:oMath>
                </m:oMathPara>
              </a14:m>
              <a:endParaRPr kumimoji="1" lang="ja-JP" altLang="en-US" sz="1400"/>
            </a:p>
          </xdr:txBody>
        </xdr:sp>
      </mc:Choice>
      <mc:Fallback xmlns="">
        <xdr:sp macro="" textlink="">
          <xdr:nvSpPr>
            <xdr:cNvPr id="6" name="テキスト ボックス 5"/>
            <xdr:cNvSpPr txBox="1"/>
          </xdr:nvSpPr>
          <xdr:spPr>
            <a:xfrm>
              <a:off x="5724525" y="6648450"/>
              <a:ext cx="1512978" cy="451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latin typeface="Cambria Math" panose="02040503050406030204" pitchFamily="18" charset="0"/>
                </a:rPr>
                <a:t>𝑑=(</a:t>
              </a:r>
              <a:r>
                <a:rPr kumimoji="1" lang="ja-JP" altLang="en-US" sz="1400" b="0" i="0">
                  <a:solidFill>
                    <a:schemeClr val="tx1"/>
                  </a:solidFill>
                  <a:effectLst/>
                  <a:latin typeface="+mn-lt"/>
                  <a:ea typeface="+mn-ea"/>
                  <a:cs typeface="+mn-cs"/>
                </a:rPr>
                <a:t>"</a:t>
              </a:r>
              <a:r>
                <a:rPr kumimoji="1" lang="ja-JP" altLang="en-US" sz="1400" i="0">
                  <a:solidFill>
                    <a:schemeClr val="tx1"/>
                  </a:solidFill>
                  <a:effectLst/>
                  <a:latin typeface="+mn-lt"/>
                  <a:ea typeface="+mn-ea"/>
                  <a:cs typeface="+mn-cs"/>
                </a:rPr>
                <a:t>平均</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Cambria Math" panose="02040503050406030204" pitchFamily="18" charset="0"/>
                  <a:ea typeface="+mn-ea"/>
                  <a:cs typeface="+mn-cs"/>
                </a:rPr>
                <a:t>𝑥</a:t>
              </a:r>
              <a:r>
                <a:rPr kumimoji="1" lang="ja-JP" altLang="en-US" sz="1400" b="0" i="0">
                  <a:solidFill>
                    <a:schemeClr val="tx1"/>
                  </a:solidFill>
                  <a:effectLst/>
                  <a:latin typeface="Cambria Math" panose="02040503050406030204" pitchFamily="18" charset="0"/>
                  <a:ea typeface="+mn-ea"/>
                  <a:cs typeface="+mn-cs"/>
                </a:rPr>
                <a:t> ̅</a:t>
              </a:r>
              <a:r>
                <a:rPr kumimoji="1" lang="en-US" altLang="ja-JP" sz="1400" b="0" i="0">
                  <a:solidFill>
                    <a:schemeClr val="tx1"/>
                  </a:solidFill>
                  <a:effectLst/>
                  <a:latin typeface="+mn-lt"/>
                  <a:ea typeface="+mn-ea"/>
                  <a:cs typeface="+mn-cs"/>
                </a:rPr>
                <a:t>"</a:t>
              </a:r>
              <a:r>
                <a:rPr kumimoji="1" lang="en-US" altLang="ja-JP" sz="1400" i="0">
                  <a:solidFill>
                    <a:schemeClr val="tx1"/>
                  </a:solidFill>
                  <a:effectLst/>
                  <a:latin typeface="+mn-lt"/>
                  <a:ea typeface="+mn-ea"/>
                  <a:cs typeface="+mn-cs"/>
                </a:rPr>
                <a:t>−</a:t>
              </a:r>
              <a:r>
                <a:rPr kumimoji="1" lang="ja-JP" altLang="en-US" sz="1400" i="0">
                  <a:solidFill>
                    <a:schemeClr val="tx1"/>
                  </a:solidFill>
                  <a:effectLst/>
                  <a:latin typeface="Cambria Math" panose="02040503050406030204" pitchFamily="18" charset="0"/>
                  <a:ea typeface="+mn-ea"/>
                  <a:cs typeface="+mn-cs"/>
                </a:rPr>
                <a:t>" 基準値"</a:t>
              </a:r>
              <a:r>
                <a:rPr lang="ja-JP" altLang="en-US" sz="1400" i="0">
                  <a:effectLst/>
                </a:rPr>
                <a:t> </a:t>
              </a:r>
              <a:r>
                <a:rPr lang="ja-JP" altLang="en-US" sz="1400" i="0">
                  <a:effectLst/>
                  <a:latin typeface="Cambria Math" panose="02040503050406030204" pitchFamily="18" charset="0"/>
                </a:rPr>
                <a:t>" </a:t>
              </a:r>
              <a:r>
                <a:rPr kumimoji="1" lang="en-US" altLang="ja-JP" sz="1400" b="0" i="0">
                  <a:effectLst/>
                  <a:latin typeface="Cambria Math" panose="02040503050406030204" pitchFamily="18" charset="0"/>
                </a:rPr>
                <a:t>)/</a:t>
              </a:r>
              <a:r>
                <a:rPr kumimoji="1" lang="ja-JP" altLang="en-US" sz="1400" b="0" i="0">
                  <a:latin typeface="Cambria Math" panose="02040503050406030204" pitchFamily="18" charset="0"/>
                </a:rPr>
                <a:t>標準偏差</a:t>
              </a:r>
              <a:endParaRPr kumimoji="1" lang="ja-JP" altLang="en-US" sz="14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11</xdr:col>
      <xdr:colOff>314325</xdr:colOff>
      <xdr:row>0</xdr:row>
      <xdr:rowOff>123825</xdr:rowOff>
    </xdr:from>
    <xdr:to>
      <xdr:col>16</xdr:col>
      <xdr:colOff>509526</xdr:colOff>
      <xdr:row>25</xdr:row>
      <xdr:rowOff>77437</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800"/>
        <a:stretch/>
      </xdr:blipFill>
      <xdr:spPr bwMode="auto">
        <a:xfrm>
          <a:off x="10515600" y="123825"/>
          <a:ext cx="3624201" cy="59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676275</xdr:colOff>
      <xdr:row>24</xdr:row>
      <xdr:rowOff>171450</xdr:rowOff>
    </xdr:from>
    <xdr:to>
      <xdr:col>9</xdr:col>
      <xdr:colOff>323850</xdr:colOff>
      <xdr:row>34</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019550" y="5953125"/>
          <a:ext cx="48006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リリース前の平均利用時間は</a:t>
          </a:r>
          <a:r>
            <a:rPr lang="ja-JP" altLang="en-US" sz="1100" b="0" i="0" u="none" strike="noStrike">
              <a:solidFill>
                <a:schemeClr val="dk1"/>
              </a:solidFill>
              <a:effectLst/>
              <a:latin typeface="+mn-lt"/>
              <a:ea typeface="+mn-ea"/>
              <a:cs typeface="+mn-cs"/>
            </a:rPr>
            <a:t>●</a:t>
          </a:r>
          <a:r>
            <a:rPr lang="ja-JP" altLang="en-US"/>
            <a:t> </a:t>
          </a:r>
          <a:r>
            <a:rPr kumimoji="1" lang="ja-JP" altLang="en-US" sz="1100"/>
            <a:t>、リリース後の平均利用時間は</a:t>
          </a:r>
          <a:r>
            <a:rPr lang="ja-JP" altLang="en-US" sz="1100" b="0" i="0" u="none" strike="noStrike">
              <a:solidFill>
                <a:schemeClr val="dk1"/>
              </a:solidFill>
              <a:effectLst/>
              <a:latin typeface="+mn-lt"/>
              <a:ea typeface="+mn-ea"/>
              <a:cs typeface="+mn-cs"/>
            </a:rPr>
            <a:t>●</a:t>
          </a:r>
          <a:r>
            <a:rPr lang="ja-JP" altLang="en-US"/>
            <a:t>  </a:t>
          </a:r>
          <a:r>
            <a:rPr lang="ja-JP" altLang="ja-JP" sz="1100" b="0" i="0">
              <a:solidFill>
                <a:schemeClr val="dk1"/>
              </a:solidFill>
              <a:effectLst/>
              <a:latin typeface="+mn-lt"/>
              <a:ea typeface="+mn-ea"/>
              <a:cs typeface="+mn-cs"/>
            </a:rPr>
            <a:t>、リリース後のほうが利用時間が</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という結果が得られた。</a:t>
          </a:r>
          <a:endParaRPr kumimoji="1" lang="en-US" altLang="ja-JP" sz="1100"/>
        </a:p>
        <a:p>
          <a:r>
            <a:rPr kumimoji="1" lang="ja-JP" altLang="en-US" sz="1100"/>
            <a:t>リリース前とリリース後に利用時間に差があるといえるかどうか対応あるデータの平均の差の検定</a:t>
          </a:r>
          <a:r>
            <a:rPr kumimoji="1" lang="en-US" altLang="ja-JP" sz="1100"/>
            <a:t>(</a:t>
          </a:r>
          <a:r>
            <a:rPr kumimoji="1" lang="ja-JP" altLang="en-US" sz="1100"/>
            <a:t>●側</a:t>
          </a:r>
          <a:r>
            <a:rPr kumimoji="1" lang="en-US" altLang="ja-JP" sz="1100"/>
            <a:t>)</a:t>
          </a:r>
          <a:r>
            <a:rPr kumimoji="1" lang="ja-JP" altLang="en-US" sz="1100"/>
            <a:t>を行ったところ、</a:t>
          </a:r>
          <a:r>
            <a:rPr kumimoji="1" lang="en-US" altLang="ja-JP" sz="1100"/>
            <a:t>5%</a:t>
          </a:r>
          <a:r>
            <a:rPr kumimoji="1" lang="ja-JP" altLang="en-US" sz="1100"/>
            <a:t>水準で有意差が見られた</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t(49)=</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 p&lt;.01, r=0.78</a:t>
          </a:r>
          <a:r>
            <a:rPr lang="ja-JP" altLang="en-US" sz="1100" b="0" i="0">
              <a:solidFill>
                <a:schemeClr val="dk1"/>
              </a:solidFill>
              <a:effectLst/>
              <a:latin typeface="+mn-lt"/>
              <a:ea typeface="+mn-ea"/>
              <a:cs typeface="+mn-cs"/>
            </a:rPr>
            <a:t>）</a:t>
          </a:r>
          <a:r>
            <a:rPr kumimoji="1" lang="ja-JP" altLang="en-US" sz="1100"/>
            <a:t>。</a:t>
          </a:r>
          <a:r>
            <a:rPr lang="ja-JP" altLang="ja-JP" sz="1100" b="0" i="0">
              <a:solidFill>
                <a:schemeClr val="dk1"/>
              </a:solidFill>
              <a:effectLst/>
              <a:latin typeface="+mn-lt"/>
              <a:ea typeface="+mn-ea"/>
              <a:cs typeface="+mn-cs"/>
            </a:rPr>
            <a:t>また効果量よりこの差は十分大きいといって良い。</a:t>
          </a:r>
          <a:endParaRPr kumimoji="1" lang="en-US" altLang="ja-JP" sz="1100"/>
        </a:p>
        <a:p>
          <a:r>
            <a:rPr lang="ja-JP" altLang="ja-JP" sz="1100" b="0" i="0">
              <a:solidFill>
                <a:schemeClr val="dk1"/>
              </a:solidFill>
              <a:effectLst/>
              <a:latin typeface="+mn-lt"/>
              <a:ea typeface="+mn-ea"/>
              <a:cs typeface="+mn-cs"/>
            </a:rPr>
            <a:t>この結果より人気アプリリリースによりスマホ利用時間は</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と言える。</a:t>
          </a:r>
          <a:endParaRPr lang="ja-JP" altLang="ja-JP">
            <a:effectLst/>
          </a:endParaRPr>
        </a:p>
      </xdr:txBody>
    </xdr:sp>
    <xdr:clientData/>
  </xdr:twoCellAnchor>
  <xdr:twoCellAnchor>
    <xdr:from>
      <xdr:col>0</xdr:col>
      <xdr:colOff>9525</xdr:colOff>
      <xdr:row>7</xdr:row>
      <xdr:rowOff>9524</xdr:rowOff>
    </xdr:from>
    <xdr:to>
      <xdr:col>4</xdr:col>
      <xdr:colOff>209550</xdr:colOff>
      <xdr:row>16</xdr:row>
      <xdr:rowOff>114299</xdr:rowOff>
    </xdr:to>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9525" y="1704974"/>
          <a:ext cx="3543300" cy="2266950"/>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ある大学で学生の一日あたりのスマートフォンの利用時間を調査した。学生を無作為で</a:t>
          </a:r>
          <a:r>
            <a:rPr lang="en-US" altLang="ja-JP" sz="1100" b="0" i="0" baseline="0">
              <a:effectLst/>
              <a:latin typeface="+mn-lt"/>
              <a:ea typeface="+mn-ea"/>
              <a:cs typeface="+mn-cs"/>
            </a:rPr>
            <a:t>50</a:t>
          </a:r>
          <a:r>
            <a:rPr lang="ja-JP" altLang="ja-JP" sz="1100" b="0" i="0" baseline="0">
              <a:effectLst/>
              <a:latin typeface="+mn-lt"/>
              <a:ea typeface="+mn-ea"/>
              <a:cs typeface="+mn-cs"/>
            </a:rPr>
            <a:t>人抽出し、一週間の平均利用時間を記録する。</a:t>
          </a:r>
          <a:endParaRPr lang="ja-JP" altLang="ja-JP">
            <a:effectLst/>
          </a:endParaRPr>
        </a:p>
        <a:p>
          <a:pPr rtl="0"/>
          <a:r>
            <a:rPr lang="ja-JP" altLang="ja-JP" sz="1100" b="0" i="0" baseline="0">
              <a:effectLst/>
              <a:latin typeface="+mn-lt"/>
              <a:ea typeface="+mn-ea"/>
              <a:cs typeface="+mn-cs"/>
            </a:rPr>
            <a:t>調査は同じ学生を対象にある人気ゲームアプリリリース前と後の二回行った。その結果をまとめたものが表である（架空調査）。</a:t>
          </a:r>
          <a:endParaRPr lang="ja-JP" altLang="ja-JP">
            <a:effectLst/>
          </a:endParaRPr>
        </a:p>
        <a:p>
          <a:pPr rtl="0"/>
          <a:r>
            <a:rPr lang="ja-JP" altLang="ja-JP" sz="1100" b="0" i="0">
              <a:effectLst/>
              <a:latin typeface="+mn-lt"/>
              <a:ea typeface="+mn-ea"/>
              <a:cs typeface="+mn-cs"/>
            </a:rPr>
            <a:t>このデータから人気ゲームアプリリリースの前後でスマホ利用時間が増えたと言えるか。</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660400</xdr:colOff>
      <xdr:row>28</xdr:row>
      <xdr:rowOff>79375</xdr:rowOff>
    </xdr:from>
    <xdr:to>
      <xdr:col>11</xdr:col>
      <xdr:colOff>393700</xdr:colOff>
      <xdr:row>53</xdr:row>
      <xdr:rowOff>198437</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7700" y="6861175"/>
          <a:ext cx="3981450" cy="6072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9524</xdr:colOff>
      <xdr:row>16</xdr:row>
      <xdr:rowOff>228600</xdr:rowOff>
    </xdr:from>
    <xdr:to>
      <xdr:col>6</xdr:col>
      <xdr:colOff>647699</xdr:colOff>
      <xdr:row>26</xdr:row>
      <xdr:rowOff>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14374" y="4124325"/>
          <a:ext cx="4314825" cy="217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endParaRPr kumimoji="1" lang="ja-JP" altLang="en-US" sz="1100"/>
        </a:p>
      </xdr:txBody>
    </xdr:sp>
    <xdr:clientData/>
  </xdr:twoCellAnchor>
  <xdr:twoCellAnchor>
    <xdr:from>
      <xdr:col>1</xdr:col>
      <xdr:colOff>9524</xdr:colOff>
      <xdr:row>7</xdr:row>
      <xdr:rowOff>0</xdr:rowOff>
    </xdr:from>
    <xdr:to>
      <xdr:col>6</xdr:col>
      <xdr:colOff>552449</xdr:colOff>
      <xdr:row>16</xdr:row>
      <xdr:rowOff>219076</xdr:rowOff>
    </xdr:to>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714374" y="1695450"/>
          <a:ext cx="4219575" cy="2419351"/>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r>
            <a:rPr lang="ja-JP" altLang="en-US" sz="1100" b="0" i="0" u="none" strike="noStrike">
              <a:effectLst/>
              <a:latin typeface="+mn-lt"/>
              <a:ea typeface="+mn-ea"/>
              <a:cs typeface="+mn-cs"/>
            </a:rPr>
            <a:t>ある大学で学生の一日あたりのスマートフォンの利用時間を調査した。</a:t>
          </a:r>
        </a:p>
        <a:p>
          <a:r>
            <a:rPr lang="ja-JP" altLang="en-US" sz="1100" b="0" i="0" u="none" strike="noStrike">
              <a:effectLst/>
              <a:latin typeface="+mn-lt"/>
              <a:ea typeface="+mn-ea"/>
              <a:cs typeface="+mn-cs"/>
            </a:rPr>
            <a:t>理系学部のほうが利用時間は長いのではないかと予想し、それを調べるため、社会学部と理工学部の学生を各々無作為で</a:t>
          </a:r>
          <a:r>
            <a:rPr lang="en-US" altLang="ja-JP" sz="1100" b="0" i="0" u="none" strike="noStrike">
              <a:effectLst/>
              <a:latin typeface="+mn-lt"/>
              <a:ea typeface="+mn-ea"/>
              <a:cs typeface="+mn-cs"/>
            </a:rPr>
            <a:t>50</a:t>
          </a:r>
          <a:r>
            <a:rPr lang="ja-JP" altLang="en-US" sz="1100" b="0" i="0" u="none" strike="noStrike">
              <a:effectLst/>
              <a:latin typeface="+mn-lt"/>
              <a:ea typeface="+mn-ea"/>
              <a:cs typeface="+mn-cs"/>
            </a:rPr>
            <a:t>人抽出し、一週間の平均利用時間を記録してもらった。</a:t>
          </a:r>
        </a:p>
        <a:p>
          <a:r>
            <a:rPr lang="ja-JP" altLang="en-US" sz="1100" b="0" i="0" u="none" strike="noStrike">
              <a:effectLst/>
              <a:latin typeface="+mn-lt"/>
              <a:ea typeface="+mn-ea"/>
              <a:cs typeface="+mn-cs"/>
            </a:rPr>
            <a:t>有効回答は社会学部が</a:t>
          </a:r>
          <a:r>
            <a:rPr lang="en-US" altLang="ja-JP" sz="1100" b="0" i="0" u="none" strike="noStrike">
              <a:effectLst/>
              <a:latin typeface="+mn-lt"/>
              <a:ea typeface="+mn-ea"/>
              <a:cs typeface="+mn-cs"/>
            </a:rPr>
            <a:t>45</a:t>
          </a:r>
          <a:r>
            <a:rPr lang="ja-JP" altLang="en-US" sz="1100" b="0" i="0" u="none" strike="noStrike">
              <a:effectLst/>
              <a:latin typeface="+mn-lt"/>
              <a:ea typeface="+mn-ea"/>
              <a:cs typeface="+mn-cs"/>
            </a:rPr>
            <a:t>人、理工学部は</a:t>
          </a:r>
          <a:r>
            <a:rPr lang="en-US" altLang="ja-JP" sz="1100" b="0" i="0" u="none" strike="noStrike">
              <a:effectLst/>
              <a:latin typeface="+mn-lt"/>
              <a:ea typeface="+mn-ea"/>
              <a:cs typeface="+mn-cs"/>
            </a:rPr>
            <a:t>49</a:t>
          </a:r>
          <a:r>
            <a:rPr lang="ja-JP" altLang="en-US" sz="1100" b="0" i="0" u="none" strike="noStrike">
              <a:effectLst/>
              <a:latin typeface="+mn-lt"/>
              <a:ea typeface="+mn-ea"/>
              <a:cs typeface="+mn-cs"/>
            </a:rPr>
            <a:t>人である。その結果をまとめたものが表である（架空調査）。</a:t>
          </a:r>
        </a:p>
        <a:p>
          <a:r>
            <a:rPr lang="ja-JP" altLang="en-US" sz="1100" b="0" i="0" u="none" strike="noStrike">
              <a:effectLst/>
              <a:latin typeface="+mn-lt"/>
              <a:ea typeface="+mn-ea"/>
              <a:cs typeface="+mn-cs"/>
            </a:rPr>
            <a:t>このデータから社会学部より理工学部のほうがスマホ利用時間が長いと言えるか。</a:t>
          </a:r>
        </a:p>
      </xdr:txBody>
    </xdr:sp>
    <xdr:clientData/>
  </xdr:twoCellAnchor>
  <xdr:twoCellAnchor editAs="oneCell">
    <xdr:from>
      <xdr:col>11</xdr:col>
      <xdr:colOff>752475</xdr:colOff>
      <xdr:row>29</xdr:row>
      <xdr:rowOff>0</xdr:rowOff>
    </xdr:from>
    <xdr:to>
      <xdr:col>13</xdr:col>
      <xdr:colOff>623826</xdr:colOff>
      <xdr:row>54</xdr:row>
      <xdr:rowOff>20287</xdr:rowOff>
    </xdr:to>
    <xdr:pic>
      <xdr:nvPicPr>
        <xdr:cNvPr id="6" name="図 5">
          <a:extLst>
            <a:ext uri="{FF2B5EF4-FFF2-40B4-BE49-F238E27FC236}">
              <a16:creationId xmlns:a16="http://schemas.microsoft.com/office/drawing/2014/main" id="{00000000-0008-0000-0300-000006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800"/>
        <a:stretch/>
      </xdr:blipFill>
      <xdr:spPr bwMode="auto">
        <a:xfrm>
          <a:off x="10067925" y="7019925"/>
          <a:ext cx="3624201" cy="59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12700</xdr:colOff>
      <xdr:row>27</xdr:row>
      <xdr:rowOff>31750</xdr:rowOff>
    </xdr:from>
    <xdr:to>
      <xdr:col>11</xdr:col>
      <xdr:colOff>431800</xdr:colOff>
      <xdr:row>52</xdr:row>
      <xdr:rowOff>150812</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5800" y="6575425"/>
          <a:ext cx="3981450" cy="6072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704849</xdr:colOff>
      <xdr:row>17</xdr:row>
      <xdr:rowOff>9525</xdr:rowOff>
    </xdr:from>
    <xdr:to>
      <xdr:col>6</xdr:col>
      <xdr:colOff>638174</xdr:colOff>
      <xdr:row>26</xdr:row>
      <xdr:rowOff>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04849" y="4143375"/>
          <a:ext cx="4314825" cy="216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男子学生の平均利用時間は</a:t>
          </a:r>
          <a:r>
            <a:rPr lang="en-US" altLang="ja-JP" sz="1100" b="0" i="0" u="none" strike="noStrike">
              <a:solidFill>
                <a:schemeClr val="dk1"/>
              </a:solidFill>
              <a:effectLst/>
              <a:latin typeface="+mn-lt"/>
              <a:ea typeface="+mn-ea"/>
              <a:cs typeface="+mn-cs"/>
            </a:rPr>
            <a:t>184.60</a:t>
          </a:r>
          <a:r>
            <a:rPr kumimoji="1" lang="ja-JP" altLang="en-US" sz="1100"/>
            <a:t>、女子学生の平均利用時間は</a:t>
          </a:r>
          <a:r>
            <a:rPr kumimoji="0" lang="en-US" altLang="ja-JP" sz="1100" b="0" i="0" u="none" strike="noStrike">
              <a:solidFill>
                <a:schemeClr val="dk1"/>
              </a:solidFill>
              <a:effectLst/>
              <a:latin typeface="+mn-lt"/>
              <a:ea typeface="+mn-ea"/>
              <a:cs typeface="+mn-cs"/>
            </a:rPr>
            <a:t>202.53</a:t>
          </a:r>
          <a:r>
            <a:rPr kumimoji="1" lang="ja-JP" altLang="en-US" sz="1100"/>
            <a:t>であった。</a:t>
          </a:r>
          <a:endParaRPr kumimoji="1" lang="en-US" altLang="ja-JP" sz="1100"/>
        </a:p>
        <a:p>
          <a:r>
            <a:rPr kumimoji="1" lang="ja-JP" altLang="en-US" sz="1100"/>
            <a:t>男子学生と女子学生の利用時間に差があるといえるかどうか</a:t>
          </a:r>
          <a:r>
            <a:rPr kumimoji="1" lang="en-US" altLang="ja-JP" sz="1100"/>
            <a:t>Welch</a:t>
          </a:r>
          <a:r>
            <a:rPr kumimoji="1" lang="ja-JP" altLang="en-US" sz="1100"/>
            <a:t>の</a:t>
          </a:r>
          <a:r>
            <a:rPr kumimoji="1" lang="en-US" altLang="ja-JP" sz="1100"/>
            <a:t>t</a:t>
          </a:r>
          <a:r>
            <a:rPr kumimoji="1" lang="ja-JP" altLang="en-US" sz="1100"/>
            <a:t>検定を行ったところ、</a:t>
          </a:r>
          <a:r>
            <a:rPr kumimoji="1" lang="en-US" altLang="ja-JP" sz="1100"/>
            <a:t>5%</a:t>
          </a:r>
          <a:r>
            <a:rPr kumimoji="1" lang="ja-JP" altLang="en-US" sz="1100"/>
            <a:t>水準で有意差が見られなかった</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t(62.09)=-1.94, p=.057, r=0.24</a:t>
          </a:r>
          <a:r>
            <a:rPr lang="ja-JP" altLang="en-US" sz="1100" b="0" i="0">
              <a:solidFill>
                <a:schemeClr val="dk1"/>
              </a:solidFill>
              <a:effectLst/>
              <a:latin typeface="+mn-lt"/>
              <a:ea typeface="+mn-ea"/>
              <a:cs typeface="+mn-cs"/>
            </a:rPr>
            <a:t>）</a:t>
          </a:r>
          <a:r>
            <a:rPr kumimoji="1" lang="ja-JP" altLang="en-US" sz="1100"/>
            <a:t>。</a:t>
          </a:r>
          <a:endParaRPr kumimoji="1" lang="en-US" altLang="ja-JP" sz="1100"/>
        </a:p>
        <a:p>
          <a:r>
            <a:rPr kumimoji="1" lang="ja-JP" altLang="en-US" sz="1100"/>
            <a:t>この結果より男子学生と女子学生にスマートフォンの利用時間に差があるとは言えない。</a:t>
          </a:r>
          <a:endParaRPr kumimoji="1" lang="en-US" altLang="ja-JP" sz="1100"/>
        </a:p>
        <a:p>
          <a:endParaRPr kumimoji="1" lang="ja-JP" altLang="en-US" sz="1100"/>
        </a:p>
      </xdr:txBody>
    </xdr:sp>
    <xdr:clientData/>
  </xdr:twoCellAnchor>
  <xdr:twoCellAnchor>
    <xdr:from>
      <xdr:col>0</xdr:col>
      <xdr:colOff>704849</xdr:colOff>
      <xdr:row>7</xdr:row>
      <xdr:rowOff>9525</xdr:rowOff>
    </xdr:from>
    <xdr:to>
      <xdr:col>6</xdr:col>
      <xdr:colOff>542924</xdr:colOff>
      <xdr:row>17</xdr:row>
      <xdr:rowOff>9526</xdr:rowOff>
    </xdr:to>
    <xdr:sp macro="" textlink="">
      <xdr:nvSpPr>
        <xdr:cNvPr id="5"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704849" y="1704975"/>
          <a:ext cx="4219575" cy="2438401"/>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ある大学で学生の一日あたりのスマートフォンの利用時間を調査した。</a:t>
          </a: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男女学生を各々無作為で</a:t>
          </a:r>
          <a:r>
            <a:rPr lang="en-US" altLang="ja-JP" sz="1100" b="0" i="0" u="none" strike="noStrike" baseline="0">
              <a:solidFill>
                <a:srgbClr val="000000"/>
              </a:solidFill>
              <a:latin typeface="+mn-ea"/>
              <a:ea typeface="+mn-ea"/>
            </a:rPr>
            <a:t>50</a:t>
          </a:r>
          <a:r>
            <a:rPr lang="ja-JP" altLang="en-US" sz="1100" b="0" i="0" u="none" strike="noStrike" baseline="0">
              <a:solidFill>
                <a:srgbClr val="000000"/>
              </a:solidFill>
              <a:latin typeface="+mn-ea"/>
              <a:ea typeface="+mn-ea"/>
            </a:rPr>
            <a:t>人抽出し、一週間の平均利用時間を記録してもらった。</a:t>
          </a: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有効回答は男子学生が</a:t>
          </a:r>
          <a:r>
            <a:rPr lang="en-US" altLang="ja-JP" sz="1100" b="0" i="0" u="none" strike="noStrike" baseline="0">
              <a:solidFill>
                <a:srgbClr val="000000"/>
              </a:solidFill>
              <a:latin typeface="+mn-ea"/>
              <a:ea typeface="+mn-ea"/>
            </a:rPr>
            <a:t>45</a:t>
          </a:r>
          <a:r>
            <a:rPr lang="ja-JP" altLang="en-US" sz="1100" b="0" i="0" u="none" strike="noStrike" baseline="0">
              <a:solidFill>
                <a:srgbClr val="000000"/>
              </a:solidFill>
              <a:latin typeface="+mn-ea"/>
              <a:ea typeface="+mn-ea"/>
            </a:rPr>
            <a:t>人、女子学生は</a:t>
          </a:r>
          <a:r>
            <a:rPr lang="en-US" altLang="ja-JP" sz="1100" b="0" i="0" u="none" strike="noStrike" baseline="0">
              <a:solidFill>
                <a:srgbClr val="000000"/>
              </a:solidFill>
              <a:latin typeface="+mn-ea"/>
              <a:ea typeface="+mn-ea"/>
            </a:rPr>
            <a:t>49</a:t>
          </a:r>
          <a:r>
            <a:rPr lang="ja-JP" altLang="en-US" sz="1100" b="0" i="0" u="none" strike="noStrike" baseline="0">
              <a:solidFill>
                <a:srgbClr val="000000"/>
              </a:solidFill>
              <a:latin typeface="+mn-ea"/>
              <a:ea typeface="+mn-ea"/>
            </a:rPr>
            <a:t>人である。その結果をまとめたものが表である（架空調査）。</a:t>
          </a: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このデータから男子学生と女子学生でスマホ利用時間に違いがあると言えるか。</a:t>
          </a:r>
          <a:endParaRPr lang="en-US" altLang="ja-JP" sz="1100" b="0" i="0" u="none" strike="noStrike" baseline="0">
            <a:solidFill>
              <a:srgbClr val="000000"/>
            </a:solidFill>
            <a:latin typeface="+mn-ea"/>
            <a:ea typeface="+mn-ea"/>
          </a:endParaRPr>
        </a:p>
      </xdr:txBody>
    </xdr:sp>
    <xdr:clientData/>
  </xdr:twoCellAnchor>
  <xdr:twoCellAnchor editAs="oneCell">
    <xdr:from>
      <xdr:col>11</xdr:col>
      <xdr:colOff>600075</xdr:colOff>
      <xdr:row>27</xdr:row>
      <xdr:rowOff>38100</xdr:rowOff>
    </xdr:from>
    <xdr:to>
      <xdr:col>14</xdr:col>
      <xdr:colOff>566676</xdr:colOff>
      <xdr:row>52</xdr:row>
      <xdr:rowOff>58387</xdr:rowOff>
    </xdr:to>
    <xdr:pic>
      <xdr:nvPicPr>
        <xdr:cNvPr id="6" name="図 5">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800"/>
        <a:stretch/>
      </xdr:blipFill>
      <xdr:spPr bwMode="auto">
        <a:xfrm>
          <a:off x="9915525" y="6581775"/>
          <a:ext cx="3624201" cy="59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628649</xdr:colOff>
      <xdr:row>7</xdr:row>
      <xdr:rowOff>200025</xdr:rowOff>
    </xdr:from>
    <xdr:to>
      <xdr:col>9</xdr:col>
      <xdr:colOff>47624</xdr:colOff>
      <xdr:row>17</xdr:row>
      <xdr:rowOff>228600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105024" y="1876425"/>
          <a:ext cx="4238625"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endParaRPr kumimoji="1" lang="ja-JP" altLang="en-US" sz="1100"/>
        </a:p>
      </xdr:txBody>
    </xdr:sp>
    <xdr:clientData/>
  </xdr:twoCellAnchor>
  <xdr:twoCellAnchor>
    <xdr:from>
      <xdr:col>2</xdr:col>
      <xdr:colOff>666750</xdr:colOff>
      <xdr:row>1</xdr:row>
      <xdr:rowOff>76200</xdr:rowOff>
    </xdr:from>
    <xdr:to>
      <xdr:col>9</xdr:col>
      <xdr:colOff>161925</xdr:colOff>
      <xdr:row>7</xdr:row>
      <xdr:rowOff>0</xdr:rowOff>
    </xdr:to>
    <xdr:sp macro="" textlink="">
      <xdr:nvSpPr>
        <xdr:cNvPr id="6" name="Text Box 1">
          <a:extLst>
            <a:ext uri="{FF2B5EF4-FFF2-40B4-BE49-F238E27FC236}">
              <a16:creationId xmlns:a16="http://schemas.microsoft.com/office/drawing/2014/main" id="{00000000-0008-0000-0500-000006000000}"/>
            </a:ext>
          </a:extLst>
        </xdr:cNvPr>
        <xdr:cNvSpPr txBox="1">
          <a:spLocks noChangeArrowheads="1"/>
        </xdr:cNvSpPr>
      </xdr:nvSpPr>
      <xdr:spPr bwMode="auto">
        <a:xfrm>
          <a:off x="2143125" y="323850"/>
          <a:ext cx="4314825" cy="1352550"/>
        </a:xfrm>
        <a:prstGeom prst="rect">
          <a:avLst/>
        </a:prstGeom>
        <a:solidFill>
          <a:schemeClr val="accent4">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ある大手塾の一般クラスと特進クラスで同じテストを実施した。そのテストの結果を一般クラスから</a:t>
          </a:r>
          <a:r>
            <a:rPr lang="en-US" altLang="ja-JP" sz="1100" b="0" i="0" u="none" strike="noStrike" baseline="0">
              <a:solidFill>
                <a:srgbClr val="000000"/>
              </a:solidFill>
              <a:latin typeface="+mn-ea"/>
              <a:ea typeface="+mn-ea"/>
            </a:rPr>
            <a:t>50</a:t>
          </a:r>
          <a:r>
            <a:rPr lang="ja-JP" altLang="en-US" sz="1100" b="0" i="0" u="none" strike="noStrike" baseline="0">
              <a:solidFill>
                <a:srgbClr val="000000"/>
              </a:solidFill>
              <a:latin typeface="+mn-ea"/>
              <a:ea typeface="+mn-ea"/>
            </a:rPr>
            <a:t>人、特進クラスから</a:t>
          </a:r>
          <a:r>
            <a:rPr lang="en-US" altLang="ja-JP" sz="1100" b="0" i="0" u="none" strike="noStrike" baseline="0">
              <a:solidFill>
                <a:srgbClr val="000000"/>
              </a:solidFill>
              <a:latin typeface="+mn-ea"/>
              <a:ea typeface="+mn-ea"/>
            </a:rPr>
            <a:t>50</a:t>
          </a:r>
          <a:r>
            <a:rPr lang="ja-JP" altLang="en-US" sz="1100" b="0" i="0" u="none" strike="noStrike" baseline="0">
              <a:solidFill>
                <a:srgbClr val="000000"/>
              </a:solidFill>
              <a:latin typeface="+mn-ea"/>
              <a:ea typeface="+mn-ea"/>
            </a:rPr>
            <a:t>人無作為に抽出したものが表である。</a:t>
          </a:r>
        </a:p>
        <a:p>
          <a:pPr algn="l" rtl="0">
            <a:defRPr sz="1000"/>
          </a:pPr>
          <a:r>
            <a:rPr lang="ja-JP" altLang="en-US" sz="1100" b="0" i="0" u="none" strike="noStrike" baseline="0">
              <a:solidFill>
                <a:srgbClr val="000000"/>
              </a:solidFill>
              <a:latin typeface="+mn-ea"/>
              <a:ea typeface="+mn-ea"/>
            </a:rPr>
            <a:t>さて、特進クラス在籍者が成績優秀であると言えるか、</a:t>
          </a:r>
          <a:r>
            <a:rPr lang="en-US" altLang="ja-JP" sz="1100" b="0" i="0" u="none" strike="noStrike" baseline="0">
              <a:solidFill>
                <a:srgbClr val="000000"/>
              </a:solidFill>
              <a:latin typeface="+mn-ea"/>
              <a:ea typeface="+mn-ea"/>
            </a:rPr>
            <a:t>5%</a:t>
          </a:r>
          <a:r>
            <a:rPr lang="ja-JP" altLang="en-US" sz="1100" b="0" i="0" u="none" strike="noStrike" baseline="0">
              <a:solidFill>
                <a:srgbClr val="000000"/>
              </a:solidFill>
              <a:latin typeface="+mn-ea"/>
              <a:ea typeface="+mn-ea"/>
            </a:rPr>
            <a:t>水準で検定せよ。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zoomScaleNormal="100" workbookViewId="0"/>
  </sheetViews>
  <sheetFormatPr defaultColWidth="9" defaultRowHeight="18.75" x14ac:dyDescent="0.4"/>
  <cols>
    <col min="1" max="1" width="32.75" style="1" customWidth="1"/>
    <col min="2" max="2" width="19.75" style="1" customWidth="1"/>
    <col min="3" max="3" width="6.875" style="1" customWidth="1"/>
    <col min="4" max="4" width="17" style="1" customWidth="1"/>
    <col min="5" max="5" width="26.125" style="1" bestFit="1" customWidth="1"/>
    <col min="6" max="6" width="38.75" style="1" customWidth="1"/>
    <col min="7" max="16384" width="9" style="1"/>
  </cols>
  <sheetData>
    <row r="1" spans="1:6" ht="29.25" customHeight="1" thickBot="1" x14ac:dyDescent="0.45">
      <c r="A1" s="71" t="s">
        <v>19</v>
      </c>
    </row>
    <row r="2" spans="1:6" s="2" customFormat="1" ht="33" customHeight="1" x14ac:dyDescent="0.15">
      <c r="A2" s="72" t="s">
        <v>18</v>
      </c>
      <c r="B2" s="75" t="s">
        <v>17</v>
      </c>
      <c r="C2" s="86" t="s">
        <v>16</v>
      </c>
      <c r="D2" s="75" t="s">
        <v>15</v>
      </c>
      <c r="E2" s="78"/>
      <c r="F2" s="79"/>
    </row>
    <row r="3" spans="1:6" s="2" customFormat="1" ht="33" customHeight="1" x14ac:dyDescent="0.15">
      <c r="A3" s="73"/>
      <c r="B3" s="76"/>
      <c r="C3" s="87"/>
      <c r="D3" s="77" t="s">
        <v>14</v>
      </c>
      <c r="E3" s="69" t="s">
        <v>13</v>
      </c>
      <c r="F3" s="70" t="s">
        <v>6</v>
      </c>
    </row>
    <row r="4" spans="1:6" s="2" customFormat="1" ht="33" customHeight="1" x14ac:dyDescent="0.15">
      <c r="A4" s="73"/>
      <c r="B4" s="76"/>
      <c r="C4" s="88"/>
      <c r="D4" s="77"/>
      <c r="E4" s="69" t="s">
        <v>12</v>
      </c>
      <c r="F4" s="70" t="s">
        <v>11</v>
      </c>
    </row>
    <row r="5" spans="1:6" s="2" customFormat="1" ht="33" customHeight="1" x14ac:dyDescent="0.15">
      <c r="A5" s="73"/>
      <c r="B5" s="76"/>
      <c r="C5" s="89" t="s">
        <v>10</v>
      </c>
      <c r="D5" s="83" t="s">
        <v>9</v>
      </c>
      <c r="E5" s="84"/>
      <c r="F5" s="85"/>
    </row>
    <row r="6" spans="1:6" s="2" customFormat="1" ht="33" customHeight="1" x14ac:dyDescent="0.15">
      <c r="A6" s="74"/>
      <c r="B6" s="77"/>
      <c r="C6" s="87"/>
      <c r="D6" s="77" t="s">
        <v>8</v>
      </c>
      <c r="E6" s="69" t="s">
        <v>7</v>
      </c>
      <c r="F6" s="70" t="s">
        <v>6</v>
      </c>
    </row>
    <row r="7" spans="1:6" s="2" customFormat="1" ht="33" customHeight="1" x14ac:dyDescent="0.15">
      <c r="A7" s="74"/>
      <c r="B7" s="77"/>
      <c r="C7" s="88"/>
      <c r="D7" s="77"/>
      <c r="E7" s="69" t="s">
        <v>5</v>
      </c>
      <c r="F7" s="70" t="s">
        <v>4</v>
      </c>
    </row>
    <row r="8" spans="1:6" s="2" customFormat="1" ht="33" customHeight="1" thickBot="1" x14ac:dyDescent="0.2">
      <c r="A8" s="3" t="s">
        <v>3</v>
      </c>
      <c r="B8" s="80" t="s">
        <v>2</v>
      </c>
      <c r="C8" s="80"/>
      <c r="D8" s="80"/>
      <c r="E8" s="81"/>
      <c r="F8" s="82"/>
    </row>
    <row r="9" spans="1:6" x14ac:dyDescent="0.4">
      <c r="F9" s="1" t="s">
        <v>1</v>
      </c>
    </row>
    <row r="10" spans="1:6" x14ac:dyDescent="0.4">
      <c r="F10" s="1" t="s">
        <v>0</v>
      </c>
    </row>
  </sheetData>
  <mergeCells count="9">
    <mergeCell ref="A2:A7"/>
    <mergeCell ref="B2:B7"/>
    <mergeCell ref="D6:D7"/>
    <mergeCell ref="D2:F2"/>
    <mergeCell ref="B8:F8"/>
    <mergeCell ref="D3:D4"/>
    <mergeCell ref="D5:F5"/>
    <mergeCell ref="C2:C4"/>
    <mergeCell ref="C5:C7"/>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I1"/>
    </sheetView>
  </sheetViews>
  <sheetFormatPr defaultColWidth="8.125" defaultRowHeight="18.75" x14ac:dyDescent="0.4"/>
  <cols>
    <col min="1" max="1" width="16.75" style="25" customWidth="1"/>
    <col min="2" max="2" width="11.125" style="25" customWidth="1"/>
    <col min="3" max="3" width="5.625" style="25" customWidth="1"/>
    <col min="4" max="4" width="13.75" style="25" customWidth="1"/>
    <col min="5" max="5" width="11.125" style="25" customWidth="1"/>
    <col min="6" max="6" width="5.625" style="25" customWidth="1"/>
    <col min="7" max="7" width="13.75" style="25" customWidth="1"/>
    <col min="8" max="8" width="11" style="25" customWidth="1"/>
    <col min="9" max="9" width="65.5" style="25" bestFit="1" customWidth="1"/>
    <col min="10" max="16384" width="8.125" style="25"/>
  </cols>
  <sheetData>
    <row r="1" spans="1:9" x14ac:dyDescent="0.4">
      <c r="A1" s="90" t="s">
        <v>36</v>
      </c>
      <c r="B1" s="90"/>
      <c r="C1" s="90"/>
      <c r="D1" s="90"/>
      <c r="E1" s="90"/>
      <c r="F1" s="90"/>
      <c r="G1" s="90"/>
      <c r="H1" s="90"/>
      <c r="I1" s="90"/>
    </row>
    <row r="2" spans="1:9" s="26" customFormat="1" ht="59.65" customHeight="1" x14ac:dyDescent="0.15">
      <c r="A2" s="91" t="s">
        <v>37</v>
      </c>
      <c r="B2" s="91"/>
      <c r="C2" s="91"/>
      <c r="D2" s="91"/>
      <c r="E2" s="91"/>
      <c r="F2" s="91"/>
      <c r="G2" s="91"/>
      <c r="H2" s="91"/>
      <c r="I2" s="91"/>
    </row>
    <row r="3" spans="1:9" s="26" customFormat="1" x14ac:dyDescent="0.4">
      <c r="A3" s="27"/>
      <c r="B3" s="27"/>
      <c r="C3" s="27"/>
      <c r="D3" s="27"/>
      <c r="E3" s="27"/>
      <c r="F3" s="27"/>
      <c r="G3" s="27"/>
      <c r="H3" s="27"/>
    </row>
    <row r="4" spans="1:9" s="26" customFormat="1" x14ac:dyDescent="0.15">
      <c r="A4" s="28" t="s">
        <v>38</v>
      </c>
      <c r="B4" s="28"/>
      <c r="C4" s="28"/>
      <c r="D4" s="28"/>
      <c r="E4" s="28"/>
      <c r="F4" s="28"/>
      <c r="G4" s="28"/>
      <c r="H4" s="28"/>
    </row>
    <row r="5" spans="1:9" s="26" customFormat="1" x14ac:dyDescent="0.4">
      <c r="A5" s="26" t="s">
        <v>39</v>
      </c>
      <c r="D5" s="25" t="s">
        <v>40</v>
      </c>
      <c r="E5" s="25"/>
      <c r="F5" s="25"/>
      <c r="G5" s="29" t="s">
        <v>41</v>
      </c>
      <c r="H5" s="28"/>
    </row>
    <row r="6" spans="1:9" s="26" customFormat="1" ht="20.25" x14ac:dyDescent="0.4">
      <c r="A6" s="30" t="s">
        <v>42</v>
      </c>
      <c r="B6" s="31" t="s">
        <v>43</v>
      </c>
      <c r="C6" s="32"/>
      <c r="D6" s="31" t="s">
        <v>44</v>
      </c>
      <c r="E6" s="31" t="s">
        <v>43</v>
      </c>
      <c r="F6" s="25"/>
      <c r="G6" s="31" t="s">
        <v>45</v>
      </c>
      <c r="H6" s="31" t="s">
        <v>43</v>
      </c>
    </row>
    <row r="7" spans="1:9" s="26" customFormat="1" x14ac:dyDescent="0.4">
      <c r="A7" s="33">
        <v>0.8</v>
      </c>
      <c r="B7" s="34" t="s">
        <v>46</v>
      </c>
      <c r="C7" s="35"/>
      <c r="D7" s="36">
        <v>0.14000000000000001</v>
      </c>
      <c r="E7" s="37" t="s">
        <v>46</v>
      </c>
      <c r="F7" s="25"/>
      <c r="G7" s="36">
        <v>0.5</v>
      </c>
      <c r="H7" s="37" t="s">
        <v>46</v>
      </c>
    </row>
    <row r="8" spans="1:9" s="26" customFormat="1" x14ac:dyDescent="0.4">
      <c r="A8" s="33">
        <v>0.5</v>
      </c>
      <c r="B8" s="34" t="s">
        <v>47</v>
      </c>
      <c r="C8" s="35"/>
      <c r="D8" s="36">
        <v>0.06</v>
      </c>
      <c r="E8" s="37" t="s">
        <v>47</v>
      </c>
      <c r="F8" s="25"/>
      <c r="G8" s="36">
        <v>0.3</v>
      </c>
      <c r="H8" s="37" t="s">
        <v>47</v>
      </c>
    </row>
    <row r="9" spans="1:9" s="26" customFormat="1" x14ac:dyDescent="0.4">
      <c r="A9" s="33">
        <v>0.2</v>
      </c>
      <c r="B9" s="34" t="s">
        <v>48</v>
      </c>
      <c r="C9" s="35"/>
      <c r="D9" s="36">
        <v>0.01</v>
      </c>
      <c r="E9" s="37" t="s">
        <v>48</v>
      </c>
      <c r="F9" s="25"/>
      <c r="G9" s="36">
        <v>0.1</v>
      </c>
      <c r="H9" s="37" t="s">
        <v>48</v>
      </c>
    </row>
    <row r="10" spans="1:9" s="26" customFormat="1" x14ac:dyDescent="0.4">
      <c r="A10" s="33">
        <v>0</v>
      </c>
      <c r="B10" s="34" t="s">
        <v>49</v>
      </c>
      <c r="C10" s="35"/>
      <c r="D10" s="36">
        <v>0</v>
      </c>
      <c r="E10" s="37" t="s">
        <v>50</v>
      </c>
      <c r="F10" s="25"/>
      <c r="G10" s="36">
        <v>0</v>
      </c>
      <c r="H10" s="37" t="s">
        <v>51</v>
      </c>
    </row>
    <row r="11" spans="1:9" s="26" customFormat="1" x14ac:dyDescent="0.15"/>
    <row r="12" spans="1:9" s="26" customFormat="1" x14ac:dyDescent="0.4">
      <c r="A12" s="29" t="s">
        <v>52</v>
      </c>
      <c r="B12" s="28"/>
      <c r="D12" s="25" t="s">
        <v>53</v>
      </c>
      <c r="E12" s="25"/>
      <c r="F12" s="28"/>
      <c r="G12" s="25"/>
      <c r="H12" s="25"/>
    </row>
    <row r="13" spans="1:9" s="26" customFormat="1" x14ac:dyDescent="0.4">
      <c r="A13" s="30" t="s">
        <v>54</v>
      </c>
      <c r="B13" s="31" t="s">
        <v>43</v>
      </c>
      <c r="C13" s="32"/>
      <c r="D13" s="38" t="s">
        <v>55</v>
      </c>
      <c r="E13" s="38" t="s">
        <v>43</v>
      </c>
      <c r="F13" s="32"/>
      <c r="G13" s="25"/>
      <c r="H13" s="25"/>
    </row>
    <row r="14" spans="1:9" s="26" customFormat="1" x14ac:dyDescent="0.4">
      <c r="A14" s="33">
        <v>0.5</v>
      </c>
      <c r="B14" s="34" t="s">
        <v>46</v>
      </c>
      <c r="C14" s="35"/>
      <c r="D14" s="39">
        <v>0.26</v>
      </c>
      <c r="E14" s="39" t="s">
        <v>46</v>
      </c>
      <c r="F14" s="35"/>
      <c r="G14" s="25"/>
      <c r="H14" s="25"/>
    </row>
    <row r="15" spans="1:9" s="26" customFormat="1" x14ac:dyDescent="0.4">
      <c r="A15" s="33">
        <v>0.3</v>
      </c>
      <c r="B15" s="34" t="s">
        <v>47</v>
      </c>
      <c r="C15" s="35"/>
      <c r="D15" s="39">
        <v>0.13</v>
      </c>
      <c r="E15" s="39" t="s">
        <v>47</v>
      </c>
      <c r="F15" s="35"/>
      <c r="G15" s="25"/>
      <c r="H15" s="25"/>
    </row>
    <row r="16" spans="1:9" s="26" customFormat="1" x14ac:dyDescent="0.4">
      <c r="A16" s="33">
        <v>0.1</v>
      </c>
      <c r="B16" s="34" t="s">
        <v>48</v>
      </c>
      <c r="C16" s="35"/>
      <c r="D16" s="39">
        <v>0.02</v>
      </c>
      <c r="E16" s="39" t="s">
        <v>48</v>
      </c>
      <c r="F16" s="35"/>
      <c r="G16" s="25"/>
      <c r="H16" s="25"/>
    </row>
    <row r="17" spans="1:9" s="26" customFormat="1" x14ac:dyDescent="0.4">
      <c r="A17" s="33">
        <v>0</v>
      </c>
      <c r="B17" s="34" t="s">
        <v>51</v>
      </c>
      <c r="C17" s="35"/>
      <c r="D17" s="39">
        <v>0</v>
      </c>
      <c r="E17" s="39" t="s">
        <v>56</v>
      </c>
      <c r="F17" s="35"/>
      <c r="G17" s="25"/>
      <c r="H17" s="25"/>
    </row>
    <row r="19" spans="1:9" s="40" customFormat="1" x14ac:dyDescent="0.4">
      <c r="A19" s="92" t="s">
        <v>57</v>
      </c>
      <c r="B19" s="92"/>
      <c r="C19" s="92"/>
      <c r="D19" s="92"/>
      <c r="E19" s="92"/>
      <c r="F19" s="92"/>
      <c r="G19" s="92"/>
      <c r="H19" s="92"/>
      <c r="I19" s="92"/>
    </row>
    <row r="20" spans="1:9" s="40" customFormat="1" ht="71.099999999999994" customHeight="1" x14ac:dyDescent="0.4">
      <c r="A20" s="41" t="s">
        <v>58</v>
      </c>
    </row>
    <row r="21" spans="1:9" s="40" customFormat="1" ht="17.45" customHeight="1" x14ac:dyDescent="0.4"/>
    <row r="22" spans="1:9" s="40" customFormat="1" x14ac:dyDescent="0.4">
      <c r="A22" s="92" t="s">
        <v>59</v>
      </c>
      <c r="B22" s="92"/>
      <c r="C22" s="92"/>
      <c r="D22" s="92"/>
      <c r="E22" s="92"/>
      <c r="F22" s="92"/>
      <c r="G22" s="92"/>
      <c r="H22" s="92"/>
      <c r="I22" s="92"/>
    </row>
    <row r="23" spans="1:9" s="40" customFormat="1" x14ac:dyDescent="0.4">
      <c r="A23" s="42" t="s">
        <v>60</v>
      </c>
      <c r="B23" s="43"/>
      <c r="C23" s="43"/>
      <c r="D23" s="43"/>
      <c r="E23" s="43"/>
      <c r="F23" s="43"/>
    </row>
    <row r="24" spans="1:9" s="40" customFormat="1" ht="38.1" customHeight="1" x14ac:dyDescent="0.4">
      <c r="A24" s="41" t="s">
        <v>61</v>
      </c>
      <c r="B24" s="43"/>
      <c r="C24" s="43"/>
      <c r="D24" s="43"/>
      <c r="E24" s="43"/>
      <c r="F24" s="43"/>
    </row>
    <row r="25" spans="1:9" s="40" customFormat="1" x14ac:dyDescent="0.4">
      <c r="A25" s="42" t="s">
        <v>62</v>
      </c>
    </row>
    <row r="26" spans="1:9" s="40" customFormat="1" ht="36.6" customHeight="1" x14ac:dyDescent="0.4">
      <c r="A26" s="41" t="s">
        <v>63</v>
      </c>
    </row>
    <row r="27" spans="1:9" s="40" customFormat="1" x14ac:dyDescent="0.4">
      <c r="A27" s="42" t="s">
        <v>8</v>
      </c>
    </row>
    <row r="28" spans="1:9" s="40" customFormat="1" ht="51.6" customHeight="1" x14ac:dyDescent="0.4">
      <c r="A28" s="41" t="s">
        <v>64</v>
      </c>
    </row>
    <row r="29" spans="1:9" s="40" customFormat="1" x14ac:dyDescent="0.4"/>
  </sheetData>
  <mergeCells count="4">
    <mergeCell ref="A1:I1"/>
    <mergeCell ref="A2:I2"/>
    <mergeCell ref="A19:I19"/>
    <mergeCell ref="A22:I22"/>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heetViews>
  <sheetFormatPr defaultColWidth="9" defaultRowHeight="18.75" x14ac:dyDescent="0.4"/>
  <cols>
    <col min="1" max="1" width="9.25" style="1" customWidth="1"/>
    <col min="2" max="3" width="11.375" style="1" customWidth="1"/>
    <col min="4" max="4" width="11.875" style="1" customWidth="1"/>
    <col min="5" max="5" width="9" style="1"/>
    <col min="6" max="6" width="14.625" style="1" bestFit="1" customWidth="1"/>
    <col min="7" max="8" width="17.125" style="1" customWidth="1"/>
    <col min="9" max="9" width="9.75" style="1" customWidth="1"/>
    <col min="10" max="10" width="13.375" style="1" bestFit="1" customWidth="1"/>
    <col min="11" max="16384" width="9" style="1"/>
  </cols>
  <sheetData>
    <row r="1" spans="1:11" s="2" customFormat="1" ht="19.5" thickBot="1" x14ac:dyDescent="0.2">
      <c r="A1" s="15" t="s">
        <v>67</v>
      </c>
      <c r="B1" s="16" t="s">
        <v>68</v>
      </c>
      <c r="C1" s="15" t="s">
        <v>69</v>
      </c>
      <c r="D1" s="61" t="s">
        <v>79</v>
      </c>
      <c r="F1" s="14" t="s">
        <v>28</v>
      </c>
      <c r="G1" s="13">
        <v>0.05</v>
      </c>
    </row>
    <row r="2" spans="1:11" ht="19.5" thickBot="1" x14ac:dyDescent="0.45">
      <c r="A2" s="1">
        <v>1</v>
      </c>
      <c r="B2" s="1">
        <v>202</v>
      </c>
      <c r="C2" s="1">
        <v>224</v>
      </c>
      <c r="D2" s="1">
        <f t="shared" ref="D2:D33" si="0">リリース前-リリース後</f>
        <v>-22</v>
      </c>
    </row>
    <row r="3" spans="1:11" ht="19.5" customHeight="1" x14ac:dyDescent="0.4">
      <c r="A3" s="1">
        <v>2</v>
      </c>
      <c r="B3" s="1">
        <v>184</v>
      </c>
      <c r="C3" s="1">
        <v>187</v>
      </c>
      <c r="D3" s="1">
        <f t="shared" si="0"/>
        <v>-3</v>
      </c>
      <c r="F3" s="12"/>
      <c r="G3" s="12" t="s">
        <v>68</v>
      </c>
      <c r="H3" s="12" t="s">
        <v>69</v>
      </c>
      <c r="I3" s="11"/>
    </row>
    <row r="4" spans="1:11" x14ac:dyDescent="0.4">
      <c r="A4" s="1">
        <v>3</v>
      </c>
      <c r="B4" s="1">
        <v>223</v>
      </c>
      <c r="C4" s="1">
        <v>245</v>
      </c>
      <c r="D4" s="1">
        <f t="shared" si="0"/>
        <v>-22</v>
      </c>
      <c r="F4" s="1" t="s">
        <v>70</v>
      </c>
      <c r="I4" s="10"/>
    </row>
    <row r="5" spans="1:11" x14ac:dyDescent="0.4">
      <c r="A5" s="1">
        <v>4</v>
      </c>
      <c r="B5" s="1">
        <v>293</v>
      </c>
      <c r="C5" s="1">
        <v>304</v>
      </c>
      <c r="D5" s="1">
        <f t="shared" si="0"/>
        <v>-11</v>
      </c>
      <c r="F5" s="9" t="s">
        <v>21</v>
      </c>
      <c r="G5" s="46"/>
      <c r="H5" s="9"/>
    </row>
    <row r="6" spans="1:11" x14ac:dyDescent="0.4">
      <c r="A6" s="1">
        <v>5</v>
      </c>
      <c r="B6" s="1">
        <v>148</v>
      </c>
      <c r="C6" s="1">
        <v>160</v>
      </c>
      <c r="D6" s="1">
        <f t="shared" si="0"/>
        <v>-12</v>
      </c>
      <c r="F6" s="1" t="s">
        <v>27</v>
      </c>
    </row>
    <row r="7" spans="1:11" x14ac:dyDescent="0.4">
      <c r="A7" s="1">
        <v>6</v>
      </c>
      <c r="B7" s="1">
        <v>123</v>
      </c>
      <c r="C7" s="1">
        <v>141</v>
      </c>
      <c r="D7" s="1">
        <f t="shared" si="0"/>
        <v>-18</v>
      </c>
    </row>
    <row r="8" spans="1:11" ht="19.5" customHeight="1" thickBot="1" x14ac:dyDescent="0.45">
      <c r="A8" s="1">
        <v>7</v>
      </c>
      <c r="B8" s="1">
        <v>209</v>
      </c>
      <c r="C8" s="1">
        <v>239</v>
      </c>
      <c r="D8" s="1">
        <f t="shared" si="0"/>
        <v>-30</v>
      </c>
      <c r="F8" s="7"/>
      <c r="G8" s="62" t="s">
        <v>79</v>
      </c>
    </row>
    <row r="9" spans="1:11" x14ac:dyDescent="0.4">
      <c r="A9" s="1">
        <v>8</v>
      </c>
      <c r="B9" s="1">
        <v>213</v>
      </c>
      <c r="C9" s="1">
        <v>214</v>
      </c>
      <c r="D9" s="1">
        <f t="shared" si="0"/>
        <v>-1</v>
      </c>
      <c r="F9" s="1" t="s">
        <v>20</v>
      </c>
      <c r="G9" s="9"/>
    </row>
    <row r="10" spans="1:11" x14ac:dyDescent="0.4">
      <c r="A10" s="1">
        <v>9</v>
      </c>
      <c r="B10" s="1">
        <v>245</v>
      </c>
      <c r="C10" s="1">
        <v>243</v>
      </c>
      <c r="D10" s="1">
        <f t="shared" si="0"/>
        <v>2</v>
      </c>
      <c r="F10" s="9" t="s">
        <v>71</v>
      </c>
      <c r="G10" s="9"/>
    </row>
    <row r="11" spans="1:11" x14ac:dyDescent="0.4">
      <c r="A11" s="1">
        <v>10</v>
      </c>
      <c r="B11" s="1">
        <v>211</v>
      </c>
      <c r="C11" s="1">
        <v>227</v>
      </c>
      <c r="D11" s="1">
        <f t="shared" si="0"/>
        <v>-16</v>
      </c>
      <c r="F11" s="9" t="s">
        <v>25</v>
      </c>
      <c r="G11" s="9"/>
    </row>
    <row r="12" spans="1:11" x14ac:dyDescent="0.4">
      <c r="A12" s="1">
        <v>11</v>
      </c>
      <c r="B12" s="1">
        <v>230</v>
      </c>
      <c r="C12" s="1">
        <v>252</v>
      </c>
      <c r="D12" s="1">
        <f t="shared" si="0"/>
        <v>-22</v>
      </c>
    </row>
    <row r="13" spans="1:11" ht="19.5" thickBot="1" x14ac:dyDescent="0.45">
      <c r="A13" s="1">
        <v>12</v>
      </c>
      <c r="B13" s="1">
        <v>60</v>
      </c>
      <c r="C13" s="1">
        <v>72</v>
      </c>
      <c r="D13" s="1">
        <f t="shared" si="0"/>
        <v>-12</v>
      </c>
      <c r="F13" s="47" t="s">
        <v>39</v>
      </c>
      <c r="G13" s="48"/>
      <c r="H13" s="48"/>
    </row>
    <row r="14" spans="1:11" ht="18.600000000000001" customHeight="1" x14ac:dyDescent="0.4">
      <c r="A14" s="1">
        <v>13</v>
      </c>
      <c r="B14" s="1">
        <v>297</v>
      </c>
      <c r="C14" s="1">
        <v>303</v>
      </c>
      <c r="D14" s="1">
        <f t="shared" si="0"/>
        <v>-6</v>
      </c>
      <c r="F14" s="49" t="s">
        <v>72</v>
      </c>
      <c r="G14" s="50"/>
      <c r="H14" s="49"/>
    </row>
    <row r="15" spans="1:11" x14ac:dyDescent="0.4">
      <c r="A15" s="1">
        <v>14</v>
      </c>
      <c r="B15" s="1">
        <v>139</v>
      </c>
      <c r="C15" s="1">
        <v>156</v>
      </c>
      <c r="D15" s="1">
        <f t="shared" si="0"/>
        <v>-17</v>
      </c>
      <c r="F15" s="51" t="s">
        <v>73</v>
      </c>
      <c r="G15" s="51"/>
      <c r="H15" s="52"/>
    </row>
    <row r="16" spans="1:11" ht="19.5" thickBot="1" x14ac:dyDescent="0.45">
      <c r="A16" s="1">
        <v>15</v>
      </c>
      <c r="B16" s="1">
        <v>97</v>
      </c>
      <c r="C16" s="1">
        <v>130</v>
      </c>
      <c r="D16" s="1">
        <f t="shared" si="0"/>
        <v>-33</v>
      </c>
      <c r="F16" s="51" t="s">
        <v>74</v>
      </c>
      <c r="G16" s="53"/>
      <c r="H16" s="52"/>
      <c r="J16" s="2" t="s">
        <v>23</v>
      </c>
      <c r="K16" s="2"/>
    </row>
    <row r="17" spans="1:11" x14ac:dyDescent="0.4">
      <c r="A17" s="1">
        <v>16</v>
      </c>
      <c r="B17" s="1">
        <v>98</v>
      </c>
      <c r="C17" s="1">
        <v>103</v>
      </c>
      <c r="D17" s="1">
        <f t="shared" si="0"/>
        <v>-5</v>
      </c>
      <c r="F17" s="51" t="s">
        <v>75</v>
      </c>
      <c r="G17" s="53"/>
      <c r="H17" s="51"/>
      <c r="J17" s="8"/>
      <c r="K17" s="8" t="s">
        <v>80</v>
      </c>
    </row>
    <row r="18" spans="1:11" x14ac:dyDescent="0.4">
      <c r="A18" s="1">
        <v>17</v>
      </c>
      <c r="B18" s="1">
        <v>281</v>
      </c>
      <c r="C18" s="1">
        <v>276</v>
      </c>
      <c r="D18" s="1">
        <f t="shared" si="0"/>
        <v>5</v>
      </c>
      <c r="F18" s="51" t="s">
        <v>76</v>
      </c>
      <c r="G18" s="54"/>
      <c r="H18" s="55"/>
      <c r="J18" s="51" t="s">
        <v>76</v>
      </c>
      <c r="K18" s="56"/>
    </row>
    <row r="19" spans="1:11" ht="18.600000000000001" customHeight="1" x14ac:dyDescent="0.4">
      <c r="A19" s="1">
        <v>18</v>
      </c>
      <c r="B19" s="1">
        <v>169</v>
      </c>
      <c r="C19" s="1">
        <v>175</v>
      </c>
      <c r="D19" s="1">
        <f t="shared" si="0"/>
        <v>-6</v>
      </c>
      <c r="F19" s="51" t="s">
        <v>77</v>
      </c>
      <c r="G19" s="54"/>
      <c r="H19" s="57"/>
      <c r="J19" s="51" t="s">
        <v>77</v>
      </c>
      <c r="K19" s="56"/>
    </row>
    <row r="20" spans="1:11" ht="19.5" thickBot="1" x14ac:dyDescent="0.45">
      <c r="A20" s="1">
        <v>19</v>
      </c>
      <c r="B20" s="1">
        <v>188</v>
      </c>
      <c r="C20" s="1">
        <v>218</v>
      </c>
      <c r="D20" s="1">
        <f t="shared" si="0"/>
        <v>-30</v>
      </c>
      <c r="F20" s="58" t="s">
        <v>78</v>
      </c>
      <c r="G20" s="59"/>
      <c r="H20" s="60"/>
      <c r="J20" s="58" t="s">
        <v>78</v>
      </c>
      <c r="K20" s="6"/>
    </row>
    <row r="21" spans="1:11" ht="19.5" thickBot="1" x14ac:dyDescent="0.45">
      <c r="A21" s="1">
        <v>20</v>
      </c>
      <c r="B21" s="1">
        <v>237</v>
      </c>
      <c r="C21" s="1">
        <v>245</v>
      </c>
      <c r="D21" s="1">
        <f t="shared" si="0"/>
        <v>-8</v>
      </c>
    </row>
    <row r="22" spans="1:11" ht="19.5" thickBot="1" x14ac:dyDescent="0.45">
      <c r="A22" s="1">
        <v>21</v>
      </c>
      <c r="B22" s="1">
        <v>121</v>
      </c>
      <c r="C22" s="1">
        <v>137</v>
      </c>
      <c r="D22" s="1">
        <f t="shared" si="0"/>
        <v>-16</v>
      </c>
      <c r="F22" s="44" t="s">
        <v>65</v>
      </c>
      <c r="G22" s="44" t="e">
        <f>SQRT(t値^2/(t値^2+自由度φ))</f>
        <v>#DIV/0!</v>
      </c>
      <c r="H22" s="45" t="str">
        <f>INDEX(効果量r判断基準,IFERROR(MATCH(G22,効果量r配列,-1),0)+1,2)</f>
        <v>大</v>
      </c>
    </row>
    <row r="23" spans="1:11" ht="18" customHeight="1" thickBot="1" x14ac:dyDescent="0.45">
      <c r="A23" s="1">
        <v>22</v>
      </c>
      <c r="B23" s="1">
        <v>65</v>
      </c>
      <c r="C23" s="1">
        <v>78</v>
      </c>
      <c r="D23" s="1">
        <f t="shared" si="0"/>
        <v>-13</v>
      </c>
    </row>
    <row r="24" spans="1:11" ht="19.5" thickBot="1" x14ac:dyDescent="0.45">
      <c r="A24" s="1">
        <v>23</v>
      </c>
      <c r="B24" s="1">
        <v>93</v>
      </c>
      <c r="C24" s="1">
        <v>117</v>
      </c>
      <c r="D24" s="1">
        <f t="shared" si="0"/>
        <v>-24</v>
      </c>
      <c r="F24" s="44" t="s">
        <v>66</v>
      </c>
      <c r="G24" s="44" t="e">
        <f>平均差/SQRT(不偏分散)</f>
        <v>#DIV/0!</v>
      </c>
      <c r="H24" s="45" t="str">
        <f>INDEX(効果量d判断基準,IFERROR(MATCH(ABS(G24),効果量d配列,-1),0)+1,2)</f>
        <v>大</v>
      </c>
    </row>
    <row r="25" spans="1:11" x14ac:dyDescent="0.4">
      <c r="A25" s="1">
        <v>24</v>
      </c>
      <c r="B25" s="1">
        <v>102</v>
      </c>
      <c r="C25" s="1">
        <v>117</v>
      </c>
      <c r="D25" s="1">
        <f t="shared" si="0"/>
        <v>-15</v>
      </c>
    </row>
    <row r="26" spans="1:11" x14ac:dyDescent="0.4">
      <c r="A26" s="1">
        <v>25</v>
      </c>
      <c r="B26" s="1">
        <v>210</v>
      </c>
      <c r="C26" s="1">
        <v>220</v>
      </c>
      <c r="D26" s="1">
        <f t="shared" si="0"/>
        <v>-10</v>
      </c>
    </row>
    <row r="27" spans="1:11" x14ac:dyDescent="0.4">
      <c r="A27" s="1">
        <v>26</v>
      </c>
      <c r="B27" s="1">
        <v>282</v>
      </c>
      <c r="C27" s="1">
        <v>317</v>
      </c>
      <c r="D27" s="1">
        <f t="shared" si="0"/>
        <v>-35</v>
      </c>
    </row>
    <row r="28" spans="1:11" x14ac:dyDescent="0.4">
      <c r="A28" s="1">
        <v>27</v>
      </c>
      <c r="B28" s="1">
        <v>224</v>
      </c>
      <c r="C28" s="1">
        <v>218</v>
      </c>
      <c r="D28" s="1">
        <f t="shared" si="0"/>
        <v>6</v>
      </c>
    </row>
    <row r="29" spans="1:11" x14ac:dyDescent="0.4">
      <c r="A29" s="1">
        <v>28</v>
      </c>
      <c r="B29" s="1">
        <v>139</v>
      </c>
      <c r="C29" s="1">
        <v>149</v>
      </c>
      <c r="D29" s="1">
        <f t="shared" si="0"/>
        <v>-10</v>
      </c>
    </row>
    <row r="30" spans="1:11" x14ac:dyDescent="0.4">
      <c r="A30" s="1">
        <v>29</v>
      </c>
      <c r="B30" s="1">
        <v>138</v>
      </c>
      <c r="C30" s="1">
        <v>137</v>
      </c>
      <c r="D30" s="1">
        <f t="shared" si="0"/>
        <v>1</v>
      </c>
    </row>
    <row r="31" spans="1:11" x14ac:dyDescent="0.4">
      <c r="A31" s="1">
        <v>30</v>
      </c>
      <c r="B31" s="1">
        <v>135</v>
      </c>
      <c r="C31" s="1">
        <v>147</v>
      </c>
      <c r="D31" s="1">
        <f t="shared" si="0"/>
        <v>-12</v>
      </c>
    </row>
    <row r="32" spans="1:11" x14ac:dyDescent="0.4">
      <c r="A32" s="1">
        <v>31</v>
      </c>
      <c r="B32" s="1">
        <v>73</v>
      </c>
      <c r="C32" s="1">
        <v>109</v>
      </c>
      <c r="D32" s="1">
        <f t="shared" si="0"/>
        <v>-36</v>
      </c>
    </row>
    <row r="33" spans="1:4" x14ac:dyDescent="0.4">
      <c r="A33" s="1">
        <v>32</v>
      </c>
      <c r="B33" s="1">
        <v>119</v>
      </c>
      <c r="C33" s="1">
        <v>153</v>
      </c>
      <c r="D33" s="1">
        <f t="shared" si="0"/>
        <v>-34</v>
      </c>
    </row>
    <row r="34" spans="1:4" x14ac:dyDescent="0.4">
      <c r="A34" s="1">
        <v>33</v>
      </c>
      <c r="B34" s="1">
        <v>216</v>
      </c>
      <c r="C34" s="1">
        <v>230</v>
      </c>
      <c r="D34" s="1">
        <f t="shared" ref="D34:D51" si="1">リリース前-リリース後</f>
        <v>-14</v>
      </c>
    </row>
    <row r="35" spans="1:4" x14ac:dyDescent="0.4">
      <c r="A35" s="1">
        <v>34</v>
      </c>
      <c r="B35" s="1">
        <v>227</v>
      </c>
      <c r="C35" s="1">
        <v>231</v>
      </c>
      <c r="D35" s="1">
        <f t="shared" si="1"/>
        <v>-4</v>
      </c>
    </row>
    <row r="36" spans="1:4" x14ac:dyDescent="0.4">
      <c r="A36" s="1">
        <v>35</v>
      </c>
      <c r="B36" s="1">
        <v>181</v>
      </c>
      <c r="C36" s="1">
        <v>178</v>
      </c>
      <c r="D36" s="1">
        <f t="shared" si="1"/>
        <v>3</v>
      </c>
    </row>
    <row r="37" spans="1:4" x14ac:dyDescent="0.4">
      <c r="A37" s="1">
        <v>36</v>
      </c>
      <c r="B37" s="1">
        <v>68</v>
      </c>
      <c r="C37" s="1">
        <v>75</v>
      </c>
      <c r="D37" s="1">
        <f t="shared" si="1"/>
        <v>-7</v>
      </c>
    </row>
    <row r="38" spans="1:4" x14ac:dyDescent="0.4">
      <c r="A38" s="1">
        <v>37</v>
      </c>
      <c r="B38" s="1">
        <v>106</v>
      </c>
      <c r="C38" s="1">
        <v>116</v>
      </c>
      <c r="D38" s="1">
        <f t="shared" si="1"/>
        <v>-10</v>
      </c>
    </row>
    <row r="39" spans="1:4" x14ac:dyDescent="0.4">
      <c r="A39" s="1">
        <v>38</v>
      </c>
      <c r="B39" s="1">
        <v>257</v>
      </c>
      <c r="C39" s="1">
        <v>275</v>
      </c>
      <c r="D39" s="1">
        <f t="shared" si="1"/>
        <v>-18</v>
      </c>
    </row>
    <row r="40" spans="1:4" x14ac:dyDescent="0.4">
      <c r="A40" s="1">
        <v>39</v>
      </c>
      <c r="B40" s="1">
        <v>172</v>
      </c>
      <c r="C40" s="1">
        <v>200</v>
      </c>
      <c r="D40" s="1">
        <f t="shared" si="1"/>
        <v>-28</v>
      </c>
    </row>
    <row r="41" spans="1:4" x14ac:dyDescent="0.4">
      <c r="A41" s="1">
        <v>40</v>
      </c>
      <c r="B41" s="1">
        <v>274</v>
      </c>
      <c r="C41" s="1">
        <v>285</v>
      </c>
      <c r="D41" s="1">
        <f t="shared" si="1"/>
        <v>-11</v>
      </c>
    </row>
    <row r="42" spans="1:4" x14ac:dyDescent="0.4">
      <c r="A42" s="1">
        <v>41</v>
      </c>
      <c r="B42" s="1">
        <v>244</v>
      </c>
      <c r="C42" s="1">
        <v>259</v>
      </c>
      <c r="D42" s="1">
        <f t="shared" si="1"/>
        <v>-15</v>
      </c>
    </row>
    <row r="43" spans="1:4" x14ac:dyDescent="0.4">
      <c r="A43" s="1">
        <v>42</v>
      </c>
      <c r="B43" s="1">
        <v>233</v>
      </c>
      <c r="C43" s="1">
        <v>250</v>
      </c>
      <c r="D43" s="1">
        <f t="shared" si="1"/>
        <v>-17</v>
      </c>
    </row>
    <row r="44" spans="1:4" x14ac:dyDescent="0.4">
      <c r="A44" s="1">
        <v>43</v>
      </c>
      <c r="B44" s="1">
        <v>262</v>
      </c>
      <c r="C44" s="1">
        <v>287</v>
      </c>
      <c r="D44" s="1">
        <f t="shared" si="1"/>
        <v>-25</v>
      </c>
    </row>
    <row r="45" spans="1:4" x14ac:dyDescent="0.4">
      <c r="A45" s="1">
        <v>44</v>
      </c>
      <c r="B45" s="1">
        <v>162</v>
      </c>
      <c r="C45" s="1">
        <v>164</v>
      </c>
      <c r="D45" s="1">
        <f t="shared" si="1"/>
        <v>-2</v>
      </c>
    </row>
    <row r="46" spans="1:4" x14ac:dyDescent="0.4">
      <c r="A46" s="1">
        <v>45</v>
      </c>
      <c r="B46" s="1">
        <v>293</v>
      </c>
      <c r="C46" s="1">
        <v>309</v>
      </c>
      <c r="D46" s="1">
        <f t="shared" si="1"/>
        <v>-16</v>
      </c>
    </row>
    <row r="47" spans="1:4" x14ac:dyDescent="0.4">
      <c r="A47" s="1">
        <v>46</v>
      </c>
      <c r="B47" s="1">
        <v>151</v>
      </c>
      <c r="C47" s="1">
        <v>150</v>
      </c>
      <c r="D47" s="1">
        <f t="shared" si="1"/>
        <v>1</v>
      </c>
    </row>
    <row r="48" spans="1:4" x14ac:dyDescent="0.4">
      <c r="A48" s="1">
        <v>47</v>
      </c>
      <c r="B48" s="1">
        <v>127</v>
      </c>
      <c r="C48" s="1">
        <v>155</v>
      </c>
      <c r="D48" s="1">
        <f t="shared" si="1"/>
        <v>-28</v>
      </c>
    </row>
    <row r="49" spans="1:4" x14ac:dyDescent="0.4">
      <c r="A49" s="1">
        <v>48</v>
      </c>
      <c r="B49" s="1">
        <v>259</v>
      </c>
      <c r="C49" s="1">
        <v>300</v>
      </c>
      <c r="D49" s="1">
        <f t="shared" si="1"/>
        <v>-41</v>
      </c>
    </row>
    <row r="50" spans="1:4" x14ac:dyDescent="0.4">
      <c r="A50" s="1">
        <v>49</v>
      </c>
      <c r="B50" s="1">
        <v>270</v>
      </c>
      <c r="C50" s="1">
        <v>272</v>
      </c>
      <c r="D50" s="1">
        <f t="shared" si="1"/>
        <v>-2</v>
      </c>
    </row>
    <row r="51" spans="1:4" x14ac:dyDescent="0.4">
      <c r="A51" s="1">
        <v>50</v>
      </c>
      <c r="B51" s="1">
        <v>120</v>
      </c>
      <c r="C51" s="1">
        <v>134</v>
      </c>
      <c r="D51" s="1">
        <f t="shared" si="1"/>
        <v>-14</v>
      </c>
    </row>
  </sheetData>
  <phoneticPr fontId="4"/>
  <conditionalFormatting sqref="G18:H20">
    <cfRule type="expression" dxfId="1" priority="1">
      <formula>$G18&lt;0.01</formula>
    </cfRule>
    <cfRule type="expression" dxfId="0" priority="2">
      <formula>$G18&lt;0.05</formula>
    </cfRule>
  </conditionalFormatting>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sheetViews>
  <sheetFormatPr defaultColWidth="9" defaultRowHeight="18.75" x14ac:dyDescent="0.4"/>
  <cols>
    <col min="1" max="1" width="9.25" style="1" customWidth="1"/>
    <col min="2" max="2" width="12.25" style="1" customWidth="1"/>
    <col min="3" max="8" width="9" style="1"/>
    <col min="9" max="9" width="26.625" style="1" customWidth="1"/>
    <col min="10" max="10" width="9.625" style="1" customWidth="1"/>
    <col min="11" max="11" width="10.5" style="1" customWidth="1"/>
    <col min="12" max="12" width="25" style="1" customWidth="1"/>
    <col min="13" max="13" width="24.25" style="1" bestFit="1" customWidth="1"/>
    <col min="14" max="15" width="9.25" style="1" customWidth="1"/>
    <col min="16" max="16" width="9" style="1"/>
    <col min="17" max="17" width="9" style="1" customWidth="1"/>
    <col min="18" max="18" width="9.75" style="1" customWidth="1"/>
    <col min="19" max="16384" width="9" style="1"/>
  </cols>
  <sheetData>
    <row r="1" spans="1:14" ht="19.5" thickBot="1" x14ac:dyDescent="0.45">
      <c r="A1" s="15" t="s">
        <v>67</v>
      </c>
      <c r="B1" s="16" t="s">
        <v>81</v>
      </c>
      <c r="C1" s="15" t="s">
        <v>82</v>
      </c>
      <c r="D1" s="15" t="s">
        <v>83</v>
      </c>
      <c r="F1" s="15" t="s">
        <v>84</v>
      </c>
      <c r="G1" s="16" t="s">
        <v>85</v>
      </c>
      <c r="I1" s="19" t="s">
        <v>28</v>
      </c>
      <c r="J1" s="63">
        <v>0.05</v>
      </c>
    </row>
    <row r="2" spans="1:14" ht="19.5" thickBot="1" x14ac:dyDescent="0.45">
      <c r="A2" s="21">
        <v>1</v>
      </c>
      <c r="B2" s="1">
        <v>163</v>
      </c>
      <c r="C2" s="1" t="s">
        <v>84</v>
      </c>
      <c r="D2" s="1">
        <f t="shared" ref="D2:D33" si="0">(利用時間-IF(学部=F$1,社会学部平均,理工学部平均))^2</f>
        <v>26569</v>
      </c>
      <c r="F2" s="1">
        <f t="shared" ref="F2:G21" si="1">IF(学部=F$1,利用時間,"")</f>
        <v>163</v>
      </c>
      <c r="G2" s="1" t="str">
        <f t="shared" si="1"/>
        <v/>
      </c>
    </row>
    <row r="3" spans="1:14" ht="19.5" customHeight="1" x14ac:dyDescent="0.4">
      <c r="A3" s="21">
        <v>2</v>
      </c>
      <c r="B3" s="1">
        <v>224</v>
      </c>
      <c r="C3" s="1" t="s">
        <v>84</v>
      </c>
      <c r="D3" s="1">
        <f t="shared" si="0"/>
        <v>50176</v>
      </c>
      <c r="F3" s="1">
        <f t="shared" si="1"/>
        <v>224</v>
      </c>
      <c r="G3" s="1" t="str">
        <f t="shared" si="1"/>
        <v/>
      </c>
      <c r="I3" s="12" t="s">
        <v>35</v>
      </c>
      <c r="J3" s="12" t="s">
        <v>84</v>
      </c>
      <c r="K3" s="12" t="s">
        <v>85</v>
      </c>
    </row>
    <row r="4" spans="1:14" x14ac:dyDescent="0.4">
      <c r="A4" s="21">
        <v>3</v>
      </c>
      <c r="B4" s="1">
        <v>223</v>
      </c>
      <c r="C4" s="1" t="s">
        <v>84</v>
      </c>
      <c r="D4" s="1">
        <f t="shared" si="0"/>
        <v>49729</v>
      </c>
      <c r="F4" s="1">
        <f t="shared" si="1"/>
        <v>223</v>
      </c>
      <c r="G4" s="1" t="str">
        <f t="shared" si="1"/>
        <v/>
      </c>
      <c r="I4" s="9" t="s">
        <v>20</v>
      </c>
      <c r="J4" s="9"/>
      <c r="K4" s="9"/>
    </row>
    <row r="5" spans="1:14" x14ac:dyDescent="0.4">
      <c r="A5" s="21">
        <v>4</v>
      </c>
      <c r="B5" s="1">
        <v>173</v>
      </c>
      <c r="C5" s="1" t="s">
        <v>84</v>
      </c>
      <c r="D5" s="1">
        <f t="shared" si="0"/>
        <v>29929</v>
      </c>
      <c r="F5" s="1">
        <f t="shared" si="1"/>
        <v>173</v>
      </c>
      <c r="G5" s="1" t="str">
        <f t="shared" si="1"/>
        <v/>
      </c>
      <c r="I5" s="9" t="s">
        <v>26</v>
      </c>
      <c r="J5" s="9"/>
      <c r="K5" s="9"/>
    </row>
    <row r="6" spans="1:14" x14ac:dyDescent="0.4">
      <c r="A6" s="21">
        <v>5</v>
      </c>
      <c r="B6" s="1">
        <v>148</v>
      </c>
      <c r="C6" s="1" t="s">
        <v>84</v>
      </c>
      <c r="D6" s="1">
        <f t="shared" si="0"/>
        <v>21904</v>
      </c>
      <c r="F6" s="1">
        <f t="shared" si="1"/>
        <v>148</v>
      </c>
      <c r="G6" s="1" t="str">
        <f t="shared" si="1"/>
        <v/>
      </c>
      <c r="I6" s="9" t="s">
        <v>21</v>
      </c>
      <c r="J6" s="46"/>
      <c r="K6" s="46"/>
    </row>
    <row r="7" spans="1:14" x14ac:dyDescent="0.4">
      <c r="A7" s="21">
        <v>6</v>
      </c>
      <c r="B7" s="1">
        <v>123</v>
      </c>
      <c r="C7" s="1" t="s">
        <v>84</v>
      </c>
      <c r="D7" s="1">
        <f t="shared" si="0"/>
        <v>15129</v>
      </c>
      <c r="F7" s="1">
        <f t="shared" si="1"/>
        <v>123</v>
      </c>
      <c r="G7" s="1" t="str">
        <f t="shared" si="1"/>
        <v/>
      </c>
      <c r="I7" s="9" t="s">
        <v>25</v>
      </c>
      <c r="J7" s="46"/>
      <c r="K7" s="46"/>
    </row>
    <row r="8" spans="1:14" ht="19.5" thickBot="1" x14ac:dyDescent="0.45">
      <c r="A8" s="21">
        <v>7</v>
      </c>
      <c r="B8" s="1">
        <v>261</v>
      </c>
      <c r="C8" s="1" t="s">
        <v>84</v>
      </c>
      <c r="D8" s="1">
        <f t="shared" si="0"/>
        <v>68121</v>
      </c>
      <c r="F8" s="1">
        <f t="shared" si="1"/>
        <v>261</v>
      </c>
      <c r="G8" s="1" t="str">
        <f t="shared" si="1"/>
        <v/>
      </c>
      <c r="I8" s="7" t="s">
        <v>86</v>
      </c>
      <c r="J8" s="64"/>
      <c r="K8" s="64"/>
    </row>
    <row r="9" spans="1:14" ht="19.5" customHeight="1" x14ac:dyDescent="0.4">
      <c r="A9" s="21">
        <v>8</v>
      </c>
      <c r="B9" s="1">
        <v>173</v>
      </c>
      <c r="C9" s="1" t="s">
        <v>84</v>
      </c>
      <c r="D9" s="1">
        <f t="shared" si="0"/>
        <v>29929</v>
      </c>
      <c r="F9" s="1">
        <f t="shared" si="1"/>
        <v>173</v>
      </c>
      <c r="G9" s="1" t="str">
        <f t="shared" si="1"/>
        <v/>
      </c>
    </row>
    <row r="10" spans="1:14" ht="19.5" thickBot="1" x14ac:dyDescent="0.45">
      <c r="A10" s="21">
        <v>9</v>
      </c>
      <c r="B10" s="1">
        <v>221</v>
      </c>
      <c r="C10" s="1" t="s">
        <v>84</v>
      </c>
      <c r="D10" s="1">
        <f t="shared" si="0"/>
        <v>48841</v>
      </c>
      <c r="F10" s="1">
        <f t="shared" si="1"/>
        <v>221</v>
      </c>
      <c r="G10" s="1" t="str">
        <f t="shared" si="1"/>
        <v/>
      </c>
      <c r="I10" s="7" t="s">
        <v>34</v>
      </c>
      <c r="J10" s="7"/>
      <c r="K10" s="7" t="s">
        <v>87</v>
      </c>
      <c r="M10" s="1" t="s">
        <v>34</v>
      </c>
    </row>
    <row r="11" spans="1:14" x14ac:dyDescent="0.4">
      <c r="A11" s="21">
        <v>10</v>
      </c>
      <c r="B11" s="1">
        <v>211</v>
      </c>
      <c r="C11" s="1" t="s">
        <v>84</v>
      </c>
      <c r="D11" s="1">
        <f t="shared" si="0"/>
        <v>44521</v>
      </c>
      <c r="F11" s="1">
        <f t="shared" si="1"/>
        <v>211</v>
      </c>
      <c r="G11" s="1" t="str">
        <f t="shared" si="1"/>
        <v/>
      </c>
      <c r="I11" s="9" t="s">
        <v>88</v>
      </c>
      <c r="J11" s="1" t="e">
        <f>社会学部分散/理工学部分散</f>
        <v>#DIV/0!</v>
      </c>
      <c r="K11" s="1">
        <v>0.6460135500201134</v>
      </c>
      <c r="M11" s="8"/>
      <c r="N11" s="8" t="s">
        <v>33</v>
      </c>
    </row>
    <row r="12" spans="1:14" ht="19.5" thickBot="1" x14ac:dyDescent="0.45">
      <c r="A12" s="21">
        <v>11</v>
      </c>
      <c r="B12" s="1">
        <v>210</v>
      </c>
      <c r="C12" s="1" t="s">
        <v>84</v>
      </c>
      <c r="D12" s="1">
        <f t="shared" si="0"/>
        <v>44100</v>
      </c>
      <c r="F12" s="1">
        <f t="shared" si="1"/>
        <v>210</v>
      </c>
      <c r="G12" s="1" t="str">
        <f t="shared" si="1"/>
        <v/>
      </c>
      <c r="I12" s="9" t="s">
        <v>89</v>
      </c>
      <c r="J12" s="20" t="e">
        <f>ABS(IF(社会学部分散&gt;理工学部分散,1,0)-_xlfn.F.DIST(分散比,社会学部自由度,理工学部自由度,TRUE))*2</f>
        <v>#DIV/0!</v>
      </c>
      <c r="K12" s="5">
        <v>0.4236134341739265</v>
      </c>
      <c r="M12" s="17" t="s">
        <v>32</v>
      </c>
      <c r="N12" s="6"/>
    </row>
    <row r="13" spans="1:14" x14ac:dyDescent="0.4">
      <c r="A13" s="21">
        <v>12</v>
      </c>
      <c r="B13" s="1">
        <v>60</v>
      </c>
      <c r="C13" s="1" t="s">
        <v>84</v>
      </c>
      <c r="D13" s="1">
        <f t="shared" si="0"/>
        <v>3600</v>
      </c>
      <c r="F13" s="1">
        <f t="shared" si="1"/>
        <v>60</v>
      </c>
      <c r="G13" s="1" t="str">
        <f t="shared" si="1"/>
        <v/>
      </c>
      <c r="I13" s="9" t="s">
        <v>90</v>
      </c>
      <c r="J13" s="20" t="e">
        <f>1-_xlfn.F.DIST(分散比,社会学部自由度,理工学部自由度,TRUE)</f>
        <v>#DIV/0!</v>
      </c>
    </row>
    <row r="14" spans="1:14" ht="19.5" customHeight="1" thickBot="1" x14ac:dyDescent="0.45">
      <c r="A14" s="21">
        <v>13</v>
      </c>
      <c r="B14" s="1">
        <v>70</v>
      </c>
      <c r="C14" s="1" t="s">
        <v>84</v>
      </c>
      <c r="D14" s="1">
        <f t="shared" si="0"/>
        <v>4900</v>
      </c>
      <c r="F14" s="1">
        <f t="shared" si="1"/>
        <v>70</v>
      </c>
      <c r="G14" s="1" t="str">
        <f t="shared" si="1"/>
        <v/>
      </c>
      <c r="I14" s="17" t="s">
        <v>91</v>
      </c>
      <c r="J14" s="65" t="e">
        <f>_xlfn.F.DIST(分散比,社会学部自由度,理工学部自由度,TRUE)</f>
        <v>#DIV/0!</v>
      </c>
      <c r="K14" s="17"/>
    </row>
    <row r="15" spans="1:14" x14ac:dyDescent="0.4">
      <c r="A15" s="21">
        <v>14</v>
      </c>
      <c r="B15" s="1">
        <v>139</v>
      </c>
      <c r="C15" s="1" t="s">
        <v>84</v>
      </c>
      <c r="D15" s="1">
        <f t="shared" si="0"/>
        <v>19321</v>
      </c>
      <c r="F15" s="1">
        <f t="shared" si="1"/>
        <v>139</v>
      </c>
      <c r="G15" s="1" t="str">
        <f t="shared" si="1"/>
        <v/>
      </c>
    </row>
    <row r="16" spans="1:14" ht="19.5" thickBot="1" x14ac:dyDescent="0.45">
      <c r="A16" s="21">
        <v>15</v>
      </c>
      <c r="B16" s="1">
        <v>97</v>
      </c>
      <c r="C16" s="1" t="s">
        <v>84</v>
      </c>
      <c r="D16" s="1">
        <f t="shared" si="0"/>
        <v>9409</v>
      </c>
      <c r="F16" s="1">
        <f t="shared" si="1"/>
        <v>97</v>
      </c>
      <c r="G16" s="1" t="str">
        <f t="shared" si="1"/>
        <v/>
      </c>
      <c r="I16" s="7" t="s">
        <v>92</v>
      </c>
      <c r="J16" s="7"/>
      <c r="K16" s="7"/>
    </row>
    <row r="17" spans="1:22" x14ac:dyDescent="0.4">
      <c r="A17" s="21">
        <v>16</v>
      </c>
      <c r="B17" s="1">
        <v>98</v>
      </c>
      <c r="C17" s="1" t="s">
        <v>84</v>
      </c>
      <c r="D17" s="1">
        <f t="shared" si="0"/>
        <v>9604</v>
      </c>
      <c r="F17" s="1">
        <f t="shared" si="1"/>
        <v>98</v>
      </c>
      <c r="G17" s="1" t="str">
        <f t="shared" si="1"/>
        <v/>
      </c>
      <c r="I17" s="4" t="s">
        <v>93</v>
      </c>
      <c r="J17" s="4"/>
      <c r="K17" s="4"/>
    </row>
    <row r="18" spans="1:22" x14ac:dyDescent="0.4">
      <c r="A18" s="21">
        <v>17</v>
      </c>
      <c r="B18" s="1">
        <v>202</v>
      </c>
      <c r="C18" s="1" t="s">
        <v>84</v>
      </c>
      <c r="D18" s="1">
        <f t="shared" si="0"/>
        <v>40804</v>
      </c>
      <c r="F18" s="1">
        <f t="shared" si="1"/>
        <v>202</v>
      </c>
      <c r="G18" s="1" t="str">
        <f t="shared" si="1"/>
        <v/>
      </c>
      <c r="I18" s="4" t="s">
        <v>94</v>
      </c>
      <c r="J18" s="4"/>
      <c r="K18" s="4"/>
    </row>
    <row r="19" spans="1:22" ht="19.5" thickBot="1" x14ac:dyDescent="0.45">
      <c r="A19" s="21">
        <v>18</v>
      </c>
      <c r="B19" s="1">
        <v>169</v>
      </c>
      <c r="C19" s="1" t="s">
        <v>84</v>
      </c>
      <c r="D19" s="1">
        <f t="shared" si="0"/>
        <v>28561</v>
      </c>
      <c r="F19" s="1">
        <f t="shared" si="1"/>
        <v>169</v>
      </c>
      <c r="G19" s="1" t="str">
        <f t="shared" si="1"/>
        <v/>
      </c>
      <c r="I19" s="4" t="s">
        <v>31</v>
      </c>
      <c r="J19" s="4"/>
      <c r="K19" s="4"/>
      <c r="M19" s="1" t="s">
        <v>30</v>
      </c>
      <c r="Q19"/>
      <c r="R19"/>
      <c r="S19"/>
      <c r="T19"/>
      <c r="U19"/>
      <c r="V19"/>
    </row>
    <row r="20" spans="1:22" ht="18.600000000000001" customHeight="1" x14ac:dyDescent="0.4">
      <c r="A20" s="21">
        <v>19</v>
      </c>
      <c r="B20" s="1">
        <v>188</v>
      </c>
      <c r="C20" s="1" t="s">
        <v>84</v>
      </c>
      <c r="D20" s="1">
        <f t="shared" si="0"/>
        <v>35344</v>
      </c>
      <c r="F20" s="1">
        <f t="shared" si="1"/>
        <v>188</v>
      </c>
      <c r="G20" s="1" t="str">
        <f t="shared" si="1"/>
        <v/>
      </c>
      <c r="I20" s="4" t="s">
        <v>95</v>
      </c>
      <c r="J20" s="4"/>
      <c r="K20" s="4"/>
      <c r="M20" s="8"/>
      <c r="N20" s="8" t="s">
        <v>22</v>
      </c>
    </row>
    <row r="21" spans="1:22" x14ac:dyDescent="0.4">
      <c r="A21" s="21">
        <v>20</v>
      </c>
      <c r="B21" s="1">
        <v>213</v>
      </c>
      <c r="C21" s="1" t="s">
        <v>84</v>
      </c>
      <c r="D21" s="1">
        <f t="shared" si="0"/>
        <v>45369</v>
      </c>
      <c r="F21" s="1">
        <f t="shared" si="1"/>
        <v>213</v>
      </c>
      <c r="G21" s="1" t="str">
        <f t="shared" si="1"/>
        <v/>
      </c>
      <c r="I21" s="4" t="s">
        <v>96</v>
      </c>
      <c r="J21" s="56"/>
      <c r="K21" s="4"/>
      <c r="M21" s="4" t="s">
        <v>96</v>
      </c>
      <c r="N21" s="56"/>
    </row>
    <row r="22" spans="1:22" x14ac:dyDescent="0.4">
      <c r="A22" s="21">
        <v>21</v>
      </c>
      <c r="B22" s="1">
        <v>121</v>
      </c>
      <c r="C22" s="1" t="s">
        <v>84</v>
      </c>
      <c r="D22" s="1">
        <f t="shared" si="0"/>
        <v>14641</v>
      </c>
      <c r="F22" s="1">
        <f t="shared" ref="F22:G41" si="2">IF(学部=F$1,利用時間,"")</f>
        <v>121</v>
      </c>
      <c r="G22" s="1" t="str">
        <f t="shared" si="2"/>
        <v/>
      </c>
      <c r="I22" s="4" t="s">
        <v>97</v>
      </c>
      <c r="J22" s="56"/>
      <c r="K22" s="4"/>
      <c r="M22" s="4" t="s">
        <v>97</v>
      </c>
      <c r="N22" s="56"/>
    </row>
    <row r="23" spans="1:22" ht="19.5" thickBot="1" x14ac:dyDescent="0.45">
      <c r="A23" s="21">
        <v>22</v>
      </c>
      <c r="B23" s="1">
        <v>65</v>
      </c>
      <c r="C23" s="1" t="s">
        <v>84</v>
      </c>
      <c r="D23" s="1">
        <f t="shared" si="0"/>
        <v>4225</v>
      </c>
      <c r="F23" s="1">
        <f t="shared" si="2"/>
        <v>65</v>
      </c>
      <c r="G23" s="1" t="str">
        <f t="shared" si="2"/>
        <v/>
      </c>
      <c r="I23" s="7" t="s">
        <v>98</v>
      </c>
      <c r="J23" s="6"/>
      <c r="K23" s="7"/>
      <c r="M23" s="7" t="s">
        <v>98</v>
      </c>
      <c r="N23" s="6"/>
    </row>
    <row r="24" spans="1:22" ht="19.5" thickBot="1" x14ac:dyDescent="0.45">
      <c r="A24" s="21">
        <v>23</v>
      </c>
      <c r="B24" s="1">
        <v>93</v>
      </c>
      <c r="C24" s="1" t="s">
        <v>84</v>
      </c>
      <c r="D24" s="1">
        <f t="shared" si="0"/>
        <v>8649</v>
      </c>
      <c r="F24" s="1">
        <f t="shared" si="2"/>
        <v>93</v>
      </c>
      <c r="G24" s="1" t="str">
        <f t="shared" si="2"/>
        <v/>
      </c>
    </row>
    <row r="25" spans="1:22" ht="18.600000000000001" customHeight="1" thickBot="1" x14ac:dyDescent="0.45">
      <c r="A25" s="21">
        <v>24</v>
      </c>
      <c r="B25" s="1">
        <v>102</v>
      </c>
      <c r="C25" s="1" t="s">
        <v>84</v>
      </c>
      <c r="D25" s="1">
        <f t="shared" si="0"/>
        <v>10404</v>
      </c>
      <c r="F25" s="1">
        <f t="shared" si="2"/>
        <v>102</v>
      </c>
      <c r="G25" s="1" t="str">
        <f t="shared" si="2"/>
        <v/>
      </c>
      <c r="I25" s="44" t="s">
        <v>65</v>
      </c>
      <c r="J25" s="66" t="e">
        <f>SQRT(t値^2/(t値^2+自由度φ))</f>
        <v>#DIV/0!</v>
      </c>
      <c r="K25" s="45" t="str">
        <f>INDEX(効果量r判断基準,IFERROR(MATCH(J25,効果量r配列,-1),0)+1,2)</f>
        <v>大</v>
      </c>
    </row>
    <row r="26" spans="1:22" ht="19.5" thickBot="1" x14ac:dyDescent="0.45">
      <c r="A26" s="21">
        <v>25</v>
      </c>
      <c r="B26" s="1">
        <v>210</v>
      </c>
      <c r="C26" s="1" t="s">
        <v>84</v>
      </c>
      <c r="D26" s="1">
        <f t="shared" si="0"/>
        <v>44100</v>
      </c>
      <c r="F26" s="1">
        <f t="shared" si="2"/>
        <v>210</v>
      </c>
      <c r="G26" s="1" t="str">
        <f t="shared" si="2"/>
        <v/>
      </c>
      <c r="J26" s="67"/>
    </row>
    <row r="27" spans="1:22" ht="19.5" thickBot="1" x14ac:dyDescent="0.45">
      <c r="A27" s="21">
        <v>26</v>
      </c>
      <c r="B27" s="1">
        <v>279</v>
      </c>
      <c r="C27" s="1" t="s">
        <v>84</v>
      </c>
      <c r="D27" s="1">
        <f t="shared" si="0"/>
        <v>77841</v>
      </c>
      <c r="F27" s="1">
        <f t="shared" si="2"/>
        <v>279</v>
      </c>
      <c r="G27" s="1" t="str">
        <f t="shared" si="2"/>
        <v/>
      </c>
      <c r="I27" s="44" t="s">
        <v>66</v>
      </c>
      <c r="J27" s="66" t="e">
        <f>(社会学部平均-理工学部平均)/SQRT((社会学部自由度*社会学部分散+理工学部自由度*理工学部分散)/(社会学部自由度+理工学部自由度))</f>
        <v>#DIV/0!</v>
      </c>
      <c r="K27" s="45" t="str">
        <f>INDEX(効果量d判断基準,IFERROR(MATCH(ABS(J27),効果量d配列,-1),0)+1,2)</f>
        <v>大</v>
      </c>
    </row>
    <row r="28" spans="1:22" x14ac:dyDescent="0.4">
      <c r="A28" s="21">
        <v>27</v>
      </c>
      <c r="B28" s="1">
        <v>224</v>
      </c>
      <c r="C28" s="1" t="s">
        <v>84</v>
      </c>
      <c r="D28" s="1">
        <f t="shared" si="0"/>
        <v>50176</v>
      </c>
      <c r="F28" s="1">
        <f t="shared" si="2"/>
        <v>224</v>
      </c>
      <c r="G28" s="1" t="str">
        <f t="shared" si="2"/>
        <v/>
      </c>
    </row>
    <row r="29" spans="1:22" x14ac:dyDescent="0.4">
      <c r="A29" s="21">
        <v>28</v>
      </c>
      <c r="B29" s="1">
        <v>116</v>
      </c>
      <c r="C29" s="1" t="s">
        <v>84</v>
      </c>
      <c r="D29" s="1">
        <f t="shared" si="0"/>
        <v>13456</v>
      </c>
      <c r="F29" s="1">
        <f t="shared" si="2"/>
        <v>116</v>
      </c>
      <c r="G29" s="1" t="str">
        <f t="shared" si="2"/>
        <v/>
      </c>
    </row>
    <row r="30" spans="1:22" x14ac:dyDescent="0.4">
      <c r="A30" s="21">
        <v>29</v>
      </c>
      <c r="B30" s="1">
        <v>138</v>
      </c>
      <c r="C30" s="1" t="s">
        <v>84</v>
      </c>
      <c r="D30" s="1">
        <f t="shared" si="0"/>
        <v>19044</v>
      </c>
      <c r="F30" s="1">
        <f t="shared" si="2"/>
        <v>138</v>
      </c>
      <c r="G30" s="1" t="str">
        <f t="shared" si="2"/>
        <v/>
      </c>
    </row>
    <row r="31" spans="1:22" x14ac:dyDescent="0.4">
      <c r="A31" s="21">
        <v>30</v>
      </c>
      <c r="B31" s="1">
        <v>135</v>
      </c>
      <c r="C31" s="1" t="s">
        <v>84</v>
      </c>
      <c r="D31" s="1">
        <f t="shared" si="0"/>
        <v>18225</v>
      </c>
      <c r="F31" s="1">
        <f t="shared" si="2"/>
        <v>135</v>
      </c>
      <c r="G31" s="1" t="str">
        <f t="shared" si="2"/>
        <v/>
      </c>
    </row>
    <row r="32" spans="1:22" x14ac:dyDescent="0.4">
      <c r="A32" s="21">
        <v>31</v>
      </c>
      <c r="B32" s="1">
        <v>73</v>
      </c>
      <c r="C32" s="1" t="s">
        <v>84</v>
      </c>
      <c r="D32" s="1">
        <f t="shared" si="0"/>
        <v>5329</v>
      </c>
      <c r="F32" s="1">
        <f t="shared" si="2"/>
        <v>73</v>
      </c>
      <c r="G32" s="1" t="str">
        <f t="shared" si="2"/>
        <v/>
      </c>
      <c r="K32" s="18"/>
    </row>
    <row r="33" spans="1:7" x14ac:dyDescent="0.4">
      <c r="A33" s="21">
        <v>32</v>
      </c>
      <c r="B33" s="1">
        <v>119</v>
      </c>
      <c r="C33" s="1" t="s">
        <v>84</v>
      </c>
      <c r="D33" s="1">
        <f t="shared" si="0"/>
        <v>14161</v>
      </c>
      <c r="F33" s="1">
        <f t="shared" si="2"/>
        <v>119</v>
      </c>
      <c r="G33" s="1" t="str">
        <f t="shared" si="2"/>
        <v/>
      </c>
    </row>
    <row r="34" spans="1:7" x14ac:dyDescent="0.4">
      <c r="A34" s="21">
        <v>33</v>
      </c>
      <c r="B34" s="1">
        <v>216</v>
      </c>
      <c r="C34" s="1" t="s">
        <v>84</v>
      </c>
      <c r="D34" s="1">
        <f t="shared" ref="D34:D65" si="3">(利用時間-IF(学部=F$1,社会学部平均,理工学部平均))^2</f>
        <v>46656</v>
      </c>
      <c r="F34" s="1">
        <f t="shared" si="2"/>
        <v>216</v>
      </c>
      <c r="G34" s="1" t="str">
        <f t="shared" si="2"/>
        <v/>
      </c>
    </row>
    <row r="35" spans="1:7" x14ac:dyDescent="0.4">
      <c r="A35" s="21">
        <v>34</v>
      </c>
      <c r="B35" s="1">
        <v>207</v>
      </c>
      <c r="C35" s="1" t="s">
        <v>84</v>
      </c>
      <c r="D35" s="1">
        <f t="shared" si="3"/>
        <v>42849</v>
      </c>
      <c r="F35" s="1">
        <f t="shared" si="2"/>
        <v>207</v>
      </c>
      <c r="G35" s="1" t="str">
        <f t="shared" si="2"/>
        <v/>
      </c>
    </row>
    <row r="36" spans="1:7" x14ac:dyDescent="0.4">
      <c r="A36" s="21">
        <v>35</v>
      </c>
      <c r="B36" s="1">
        <v>181</v>
      </c>
      <c r="C36" s="1" t="s">
        <v>84</v>
      </c>
      <c r="D36" s="1">
        <f t="shared" si="3"/>
        <v>32761</v>
      </c>
      <c r="F36" s="1">
        <f t="shared" si="2"/>
        <v>181</v>
      </c>
      <c r="G36" s="1" t="str">
        <f t="shared" si="2"/>
        <v/>
      </c>
    </row>
    <row r="37" spans="1:7" x14ac:dyDescent="0.4">
      <c r="A37" s="21">
        <v>36</v>
      </c>
      <c r="B37" s="1">
        <v>68</v>
      </c>
      <c r="C37" s="1" t="s">
        <v>84</v>
      </c>
      <c r="D37" s="1">
        <f t="shared" si="3"/>
        <v>4624</v>
      </c>
      <c r="F37" s="1">
        <f t="shared" si="2"/>
        <v>68</v>
      </c>
      <c r="G37" s="1" t="str">
        <f t="shared" si="2"/>
        <v/>
      </c>
    </row>
    <row r="38" spans="1:7" x14ac:dyDescent="0.4">
      <c r="A38" s="21">
        <v>37</v>
      </c>
      <c r="B38" s="1">
        <v>106</v>
      </c>
      <c r="C38" s="1" t="s">
        <v>84</v>
      </c>
      <c r="D38" s="1">
        <f t="shared" si="3"/>
        <v>11236</v>
      </c>
      <c r="F38" s="1">
        <f t="shared" si="2"/>
        <v>106</v>
      </c>
      <c r="G38" s="1" t="str">
        <f t="shared" si="2"/>
        <v/>
      </c>
    </row>
    <row r="39" spans="1:7" x14ac:dyDescent="0.4">
      <c r="A39" s="21">
        <v>38</v>
      </c>
      <c r="B39" s="1">
        <v>264</v>
      </c>
      <c r="C39" s="1" t="s">
        <v>84</v>
      </c>
      <c r="D39" s="1">
        <f t="shared" si="3"/>
        <v>69696</v>
      </c>
      <c r="F39" s="1">
        <f t="shared" si="2"/>
        <v>264</v>
      </c>
      <c r="G39" s="1" t="str">
        <f t="shared" si="2"/>
        <v/>
      </c>
    </row>
    <row r="40" spans="1:7" x14ac:dyDescent="0.4">
      <c r="A40" s="21">
        <v>39</v>
      </c>
      <c r="B40" s="1">
        <v>172</v>
      </c>
      <c r="C40" s="1" t="s">
        <v>84</v>
      </c>
      <c r="D40" s="1">
        <f t="shared" si="3"/>
        <v>29584</v>
      </c>
      <c r="F40" s="1">
        <f t="shared" si="2"/>
        <v>172</v>
      </c>
      <c r="G40" s="1" t="str">
        <f t="shared" si="2"/>
        <v/>
      </c>
    </row>
    <row r="41" spans="1:7" x14ac:dyDescent="0.4">
      <c r="A41" s="21">
        <v>40</v>
      </c>
      <c r="B41" s="1">
        <v>246</v>
      </c>
      <c r="C41" s="1" t="s">
        <v>84</v>
      </c>
      <c r="D41" s="1">
        <f t="shared" si="3"/>
        <v>60516</v>
      </c>
      <c r="F41" s="1">
        <f t="shared" si="2"/>
        <v>246</v>
      </c>
      <c r="G41" s="1" t="str">
        <f t="shared" si="2"/>
        <v/>
      </c>
    </row>
    <row r="42" spans="1:7" x14ac:dyDescent="0.4">
      <c r="A42" s="21">
        <v>41</v>
      </c>
      <c r="B42" s="1">
        <v>244</v>
      </c>
      <c r="C42" s="1" t="s">
        <v>84</v>
      </c>
      <c r="D42" s="1">
        <f t="shared" si="3"/>
        <v>59536</v>
      </c>
      <c r="F42" s="1">
        <f t="shared" ref="F42:G61" si="4">IF(学部=F$1,利用時間,"")</f>
        <v>244</v>
      </c>
      <c r="G42" s="1" t="str">
        <f t="shared" si="4"/>
        <v/>
      </c>
    </row>
    <row r="43" spans="1:7" x14ac:dyDescent="0.4">
      <c r="A43" s="21">
        <v>42</v>
      </c>
      <c r="B43" s="1">
        <v>233</v>
      </c>
      <c r="C43" s="1" t="s">
        <v>84</v>
      </c>
      <c r="D43" s="1">
        <f t="shared" si="3"/>
        <v>54289</v>
      </c>
      <c r="F43" s="1">
        <f t="shared" si="4"/>
        <v>233</v>
      </c>
      <c r="G43" s="1" t="str">
        <f t="shared" si="4"/>
        <v/>
      </c>
    </row>
    <row r="44" spans="1:7" x14ac:dyDescent="0.4">
      <c r="A44" s="21">
        <v>43</v>
      </c>
      <c r="B44" s="1">
        <v>262</v>
      </c>
      <c r="C44" s="1" t="s">
        <v>84</v>
      </c>
      <c r="D44" s="1">
        <f t="shared" si="3"/>
        <v>68644</v>
      </c>
      <c r="F44" s="1">
        <f t="shared" si="4"/>
        <v>262</v>
      </c>
      <c r="G44" s="1" t="str">
        <f t="shared" si="4"/>
        <v/>
      </c>
    </row>
    <row r="45" spans="1:7" x14ac:dyDescent="0.4">
      <c r="A45" s="21">
        <v>44</v>
      </c>
      <c r="B45" s="1">
        <v>162</v>
      </c>
      <c r="C45" s="1" t="s">
        <v>84</v>
      </c>
      <c r="D45" s="1">
        <f t="shared" si="3"/>
        <v>26244</v>
      </c>
      <c r="F45" s="1">
        <f t="shared" si="4"/>
        <v>162</v>
      </c>
      <c r="G45" s="1" t="str">
        <f t="shared" si="4"/>
        <v/>
      </c>
    </row>
    <row r="46" spans="1:7" x14ac:dyDescent="0.4">
      <c r="A46" s="21">
        <v>45</v>
      </c>
      <c r="B46" s="1">
        <v>293</v>
      </c>
      <c r="C46" s="1" t="s">
        <v>84</v>
      </c>
      <c r="D46" s="1">
        <f t="shared" si="3"/>
        <v>85849</v>
      </c>
      <c r="F46" s="1">
        <f t="shared" si="4"/>
        <v>293</v>
      </c>
      <c r="G46" s="1" t="str">
        <f t="shared" si="4"/>
        <v/>
      </c>
    </row>
    <row r="47" spans="1:7" x14ac:dyDescent="0.4">
      <c r="A47" s="21">
        <v>46</v>
      </c>
      <c r="B47" s="1">
        <v>224</v>
      </c>
      <c r="C47" s="1" t="s">
        <v>99</v>
      </c>
      <c r="D47" s="1">
        <f t="shared" si="3"/>
        <v>50176</v>
      </c>
      <c r="F47" s="1" t="str">
        <f t="shared" si="4"/>
        <v/>
      </c>
      <c r="G47" s="1">
        <f t="shared" si="4"/>
        <v>224</v>
      </c>
    </row>
    <row r="48" spans="1:7" x14ac:dyDescent="0.4">
      <c r="A48" s="21">
        <v>47</v>
      </c>
      <c r="B48" s="1">
        <v>187</v>
      </c>
      <c r="C48" s="1" t="s">
        <v>99</v>
      </c>
      <c r="D48" s="1">
        <f t="shared" si="3"/>
        <v>34969</v>
      </c>
      <c r="F48" s="1" t="str">
        <f t="shared" si="4"/>
        <v/>
      </c>
      <c r="G48" s="1">
        <f t="shared" si="4"/>
        <v>187</v>
      </c>
    </row>
    <row r="49" spans="1:7" x14ac:dyDescent="0.4">
      <c r="A49" s="21">
        <v>48</v>
      </c>
      <c r="B49" s="1">
        <v>245</v>
      </c>
      <c r="C49" s="1" t="s">
        <v>99</v>
      </c>
      <c r="D49" s="1">
        <f t="shared" si="3"/>
        <v>60025</v>
      </c>
      <c r="F49" s="1" t="str">
        <f t="shared" si="4"/>
        <v/>
      </c>
      <c r="G49" s="1">
        <f t="shared" si="4"/>
        <v>245</v>
      </c>
    </row>
    <row r="50" spans="1:7" x14ac:dyDescent="0.4">
      <c r="A50" s="21">
        <v>49</v>
      </c>
      <c r="B50" s="1">
        <v>304</v>
      </c>
      <c r="C50" s="1" t="s">
        <v>99</v>
      </c>
      <c r="D50" s="1">
        <f t="shared" si="3"/>
        <v>92416</v>
      </c>
      <c r="F50" s="1" t="str">
        <f t="shared" si="4"/>
        <v/>
      </c>
      <c r="G50" s="1">
        <f t="shared" si="4"/>
        <v>304</v>
      </c>
    </row>
    <row r="51" spans="1:7" x14ac:dyDescent="0.4">
      <c r="A51" s="21">
        <v>50</v>
      </c>
      <c r="B51" s="1">
        <v>160</v>
      </c>
      <c r="C51" s="1" t="s">
        <v>99</v>
      </c>
      <c r="D51" s="1">
        <f t="shared" si="3"/>
        <v>25600</v>
      </c>
      <c r="F51" s="1" t="str">
        <f t="shared" si="4"/>
        <v/>
      </c>
      <c r="G51" s="1">
        <f t="shared" si="4"/>
        <v>160</v>
      </c>
    </row>
    <row r="52" spans="1:7" x14ac:dyDescent="0.4">
      <c r="A52" s="21">
        <v>51</v>
      </c>
      <c r="B52" s="1">
        <v>141</v>
      </c>
      <c r="C52" s="1" t="s">
        <v>99</v>
      </c>
      <c r="D52" s="1">
        <f t="shared" si="3"/>
        <v>19881</v>
      </c>
      <c r="F52" s="1" t="str">
        <f t="shared" si="4"/>
        <v/>
      </c>
      <c r="G52" s="1">
        <f t="shared" si="4"/>
        <v>141</v>
      </c>
    </row>
    <row r="53" spans="1:7" x14ac:dyDescent="0.4">
      <c r="A53" s="21">
        <v>52</v>
      </c>
      <c r="B53" s="1">
        <v>239</v>
      </c>
      <c r="C53" s="1" t="s">
        <v>99</v>
      </c>
      <c r="D53" s="1">
        <f t="shared" si="3"/>
        <v>57121</v>
      </c>
      <c r="F53" s="1" t="str">
        <f t="shared" si="4"/>
        <v/>
      </c>
      <c r="G53" s="1">
        <f t="shared" si="4"/>
        <v>239</v>
      </c>
    </row>
    <row r="54" spans="1:7" x14ac:dyDescent="0.4">
      <c r="A54" s="21">
        <v>53</v>
      </c>
      <c r="B54" s="1">
        <v>214</v>
      </c>
      <c r="C54" s="1" t="s">
        <v>99</v>
      </c>
      <c r="D54" s="1">
        <f t="shared" si="3"/>
        <v>45796</v>
      </c>
      <c r="F54" s="1" t="str">
        <f t="shared" si="4"/>
        <v/>
      </c>
      <c r="G54" s="1">
        <f t="shared" si="4"/>
        <v>214</v>
      </c>
    </row>
    <row r="55" spans="1:7" x14ac:dyDescent="0.4">
      <c r="A55" s="21">
        <v>54</v>
      </c>
      <c r="B55" s="1">
        <v>243</v>
      </c>
      <c r="C55" s="1" t="s">
        <v>99</v>
      </c>
      <c r="D55" s="1">
        <f t="shared" si="3"/>
        <v>59049</v>
      </c>
      <c r="F55" s="1" t="str">
        <f t="shared" si="4"/>
        <v/>
      </c>
      <c r="G55" s="1">
        <f t="shared" si="4"/>
        <v>243</v>
      </c>
    </row>
    <row r="56" spans="1:7" x14ac:dyDescent="0.4">
      <c r="A56" s="21">
        <v>55</v>
      </c>
      <c r="B56" s="1">
        <v>227</v>
      </c>
      <c r="C56" s="1" t="s">
        <v>99</v>
      </c>
      <c r="D56" s="1">
        <f t="shared" si="3"/>
        <v>51529</v>
      </c>
      <c r="F56" s="1" t="str">
        <f t="shared" si="4"/>
        <v/>
      </c>
      <c r="G56" s="1">
        <f t="shared" si="4"/>
        <v>227</v>
      </c>
    </row>
    <row r="57" spans="1:7" x14ac:dyDescent="0.4">
      <c r="A57" s="21">
        <v>56</v>
      </c>
      <c r="B57" s="1">
        <v>252</v>
      </c>
      <c r="C57" s="1" t="s">
        <v>99</v>
      </c>
      <c r="D57" s="1">
        <f t="shared" si="3"/>
        <v>63504</v>
      </c>
      <c r="F57" s="1" t="str">
        <f t="shared" si="4"/>
        <v/>
      </c>
      <c r="G57" s="1">
        <f t="shared" si="4"/>
        <v>252</v>
      </c>
    </row>
    <row r="58" spans="1:7" x14ac:dyDescent="0.4">
      <c r="A58" s="21">
        <v>57</v>
      </c>
      <c r="B58" s="1">
        <v>72</v>
      </c>
      <c r="C58" s="1" t="s">
        <v>99</v>
      </c>
      <c r="D58" s="1">
        <f t="shared" si="3"/>
        <v>5184</v>
      </c>
      <c r="F58" s="1" t="str">
        <f t="shared" si="4"/>
        <v/>
      </c>
      <c r="G58" s="1">
        <f t="shared" si="4"/>
        <v>72</v>
      </c>
    </row>
    <row r="59" spans="1:7" x14ac:dyDescent="0.4">
      <c r="A59" s="21">
        <v>58</v>
      </c>
      <c r="B59" s="1">
        <v>303</v>
      </c>
      <c r="C59" s="1" t="s">
        <v>99</v>
      </c>
      <c r="D59" s="1">
        <f t="shared" si="3"/>
        <v>91809</v>
      </c>
      <c r="F59" s="1" t="str">
        <f t="shared" si="4"/>
        <v/>
      </c>
      <c r="G59" s="1">
        <f t="shared" si="4"/>
        <v>303</v>
      </c>
    </row>
    <row r="60" spans="1:7" x14ac:dyDescent="0.4">
      <c r="A60" s="21">
        <v>59</v>
      </c>
      <c r="B60" s="1">
        <v>156</v>
      </c>
      <c r="C60" s="1" t="s">
        <v>99</v>
      </c>
      <c r="D60" s="1">
        <f t="shared" si="3"/>
        <v>24336</v>
      </c>
      <c r="F60" s="1" t="str">
        <f t="shared" si="4"/>
        <v/>
      </c>
      <c r="G60" s="1">
        <f t="shared" si="4"/>
        <v>156</v>
      </c>
    </row>
    <row r="61" spans="1:7" x14ac:dyDescent="0.4">
      <c r="A61" s="21">
        <v>60</v>
      </c>
      <c r="B61" s="1">
        <v>130</v>
      </c>
      <c r="C61" s="1" t="s">
        <v>99</v>
      </c>
      <c r="D61" s="1">
        <f t="shared" si="3"/>
        <v>16900</v>
      </c>
      <c r="F61" s="1" t="str">
        <f t="shared" si="4"/>
        <v/>
      </c>
      <c r="G61" s="1">
        <f t="shared" si="4"/>
        <v>130</v>
      </c>
    </row>
    <row r="62" spans="1:7" x14ac:dyDescent="0.4">
      <c r="A62" s="21">
        <v>61</v>
      </c>
      <c r="B62" s="1">
        <v>103</v>
      </c>
      <c r="C62" s="1" t="s">
        <v>99</v>
      </c>
      <c r="D62" s="1">
        <f t="shared" si="3"/>
        <v>10609</v>
      </c>
      <c r="F62" s="1" t="str">
        <f t="shared" ref="F62:G81" si="5">IF(学部=F$1,利用時間,"")</f>
        <v/>
      </c>
      <c r="G62" s="1">
        <f t="shared" si="5"/>
        <v>103</v>
      </c>
    </row>
    <row r="63" spans="1:7" x14ac:dyDescent="0.4">
      <c r="A63" s="21">
        <v>62</v>
      </c>
      <c r="B63" s="1">
        <v>276</v>
      </c>
      <c r="C63" s="1" t="s">
        <v>99</v>
      </c>
      <c r="D63" s="1">
        <f t="shared" si="3"/>
        <v>76176</v>
      </c>
      <c r="F63" s="1" t="str">
        <f t="shared" si="5"/>
        <v/>
      </c>
      <c r="G63" s="1">
        <f t="shared" si="5"/>
        <v>276</v>
      </c>
    </row>
    <row r="64" spans="1:7" x14ac:dyDescent="0.4">
      <c r="A64" s="21">
        <v>63</v>
      </c>
      <c r="B64" s="1">
        <v>175</v>
      </c>
      <c r="C64" s="1" t="s">
        <v>99</v>
      </c>
      <c r="D64" s="1">
        <f t="shared" si="3"/>
        <v>30625</v>
      </c>
      <c r="F64" s="1" t="str">
        <f t="shared" si="5"/>
        <v/>
      </c>
      <c r="G64" s="1">
        <f t="shared" si="5"/>
        <v>175</v>
      </c>
    </row>
    <row r="65" spans="1:7" x14ac:dyDescent="0.4">
      <c r="A65" s="21">
        <v>64</v>
      </c>
      <c r="B65" s="1">
        <v>218</v>
      </c>
      <c r="C65" s="1" t="s">
        <v>99</v>
      </c>
      <c r="D65" s="1">
        <f t="shared" si="3"/>
        <v>47524</v>
      </c>
      <c r="F65" s="1" t="str">
        <f t="shared" si="5"/>
        <v/>
      </c>
      <c r="G65" s="1">
        <f t="shared" si="5"/>
        <v>218</v>
      </c>
    </row>
    <row r="66" spans="1:7" x14ac:dyDescent="0.4">
      <c r="A66" s="21">
        <v>65</v>
      </c>
      <c r="B66" s="1">
        <v>245</v>
      </c>
      <c r="C66" s="1" t="s">
        <v>99</v>
      </c>
      <c r="D66" s="1">
        <f t="shared" ref="D66:D95" si="6">(利用時間-IF(学部=F$1,社会学部平均,理工学部平均))^2</f>
        <v>60025</v>
      </c>
      <c r="F66" s="1" t="str">
        <f t="shared" si="5"/>
        <v/>
      </c>
      <c r="G66" s="1">
        <f t="shared" si="5"/>
        <v>245</v>
      </c>
    </row>
    <row r="67" spans="1:7" x14ac:dyDescent="0.4">
      <c r="A67" s="21">
        <v>66</v>
      </c>
      <c r="B67" s="1">
        <v>137</v>
      </c>
      <c r="C67" s="1" t="s">
        <v>99</v>
      </c>
      <c r="D67" s="1">
        <f t="shared" si="6"/>
        <v>18769</v>
      </c>
      <c r="F67" s="1" t="str">
        <f t="shared" si="5"/>
        <v/>
      </c>
      <c r="G67" s="1">
        <f t="shared" si="5"/>
        <v>137</v>
      </c>
    </row>
    <row r="68" spans="1:7" x14ac:dyDescent="0.4">
      <c r="A68" s="21">
        <v>67</v>
      </c>
      <c r="B68" s="1">
        <v>78</v>
      </c>
      <c r="C68" s="1" t="s">
        <v>99</v>
      </c>
      <c r="D68" s="1">
        <f t="shared" si="6"/>
        <v>6084</v>
      </c>
      <c r="F68" s="1" t="str">
        <f t="shared" si="5"/>
        <v/>
      </c>
      <c r="G68" s="1">
        <f t="shared" si="5"/>
        <v>78</v>
      </c>
    </row>
    <row r="69" spans="1:7" x14ac:dyDescent="0.4">
      <c r="A69" s="21">
        <v>68</v>
      </c>
      <c r="B69" s="1">
        <v>117</v>
      </c>
      <c r="C69" s="1" t="s">
        <v>99</v>
      </c>
      <c r="D69" s="1">
        <f t="shared" si="6"/>
        <v>13689</v>
      </c>
      <c r="F69" s="1" t="str">
        <f t="shared" si="5"/>
        <v/>
      </c>
      <c r="G69" s="1">
        <f t="shared" si="5"/>
        <v>117</v>
      </c>
    </row>
    <row r="70" spans="1:7" x14ac:dyDescent="0.4">
      <c r="A70" s="21">
        <v>69</v>
      </c>
      <c r="B70" s="1">
        <v>117</v>
      </c>
      <c r="C70" s="1" t="s">
        <v>99</v>
      </c>
      <c r="D70" s="1">
        <f t="shared" si="6"/>
        <v>13689</v>
      </c>
      <c r="F70" s="1" t="str">
        <f t="shared" si="5"/>
        <v/>
      </c>
      <c r="G70" s="1">
        <f t="shared" si="5"/>
        <v>117</v>
      </c>
    </row>
    <row r="71" spans="1:7" x14ac:dyDescent="0.4">
      <c r="A71" s="21">
        <v>70</v>
      </c>
      <c r="B71" s="1">
        <v>220</v>
      </c>
      <c r="C71" s="1" t="s">
        <v>99</v>
      </c>
      <c r="D71" s="1">
        <f t="shared" si="6"/>
        <v>48400</v>
      </c>
      <c r="F71" s="1" t="str">
        <f t="shared" si="5"/>
        <v/>
      </c>
      <c r="G71" s="1">
        <f t="shared" si="5"/>
        <v>220</v>
      </c>
    </row>
    <row r="72" spans="1:7" x14ac:dyDescent="0.4">
      <c r="A72" s="21">
        <v>71</v>
      </c>
      <c r="B72" s="1">
        <v>317</v>
      </c>
      <c r="C72" s="1" t="s">
        <v>99</v>
      </c>
      <c r="D72" s="1">
        <f t="shared" si="6"/>
        <v>100489</v>
      </c>
      <c r="F72" s="1" t="str">
        <f t="shared" si="5"/>
        <v/>
      </c>
      <c r="G72" s="1">
        <f t="shared" si="5"/>
        <v>317</v>
      </c>
    </row>
    <row r="73" spans="1:7" x14ac:dyDescent="0.4">
      <c r="A73" s="21">
        <v>72</v>
      </c>
      <c r="B73" s="1">
        <v>218</v>
      </c>
      <c r="C73" s="1" t="s">
        <v>99</v>
      </c>
      <c r="D73" s="1">
        <f t="shared" si="6"/>
        <v>47524</v>
      </c>
      <c r="F73" s="1" t="str">
        <f t="shared" si="5"/>
        <v/>
      </c>
      <c r="G73" s="1">
        <f t="shared" si="5"/>
        <v>218</v>
      </c>
    </row>
    <row r="74" spans="1:7" x14ac:dyDescent="0.4">
      <c r="A74" s="21">
        <v>73</v>
      </c>
      <c r="B74" s="1">
        <v>149</v>
      </c>
      <c r="C74" s="1" t="s">
        <v>99</v>
      </c>
      <c r="D74" s="1">
        <f t="shared" si="6"/>
        <v>22201</v>
      </c>
      <c r="F74" s="1" t="str">
        <f t="shared" si="5"/>
        <v/>
      </c>
      <c r="G74" s="1">
        <f t="shared" si="5"/>
        <v>149</v>
      </c>
    </row>
    <row r="75" spans="1:7" x14ac:dyDescent="0.4">
      <c r="A75" s="21">
        <v>74</v>
      </c>
      <c r="B75" s="1">
        <v>137</v>
      </c>
      <c r="C75" s="1" t="s">
        <v>99</v>
      </c>
      <c r="D75" s="1">
        <f t="shared" si="6"/>
        <v>18769</v>
      </c>
      <c r="F75" s="1" t="str">
        <f t="shared" si="5"/>
        <v/>
      </c>
      <c r="G75" s="1">
        <f t="shared" si="5"/>
        <v>137</v>
      </c>
    </row>
    <row r="76" spans="1:7" x14ac:dyDescent="0.4">
      <c r="A76" s="21">
        <v>75</v>
      </c>
      <c r="B76" s="1">
        <v>147</v>
      </c>
      <c r="C76" s="1" t="s">
        <v>99</v>
      </c>
      <c r="D76" s="1">
        <f t="shared" si="6"/>
        <v>21609</v>
      </c>
      <c r="F76" s="1" t="str">
        <f t="shared" si="5"/>
        <v/>
      </c>
      <c r="G76" s="1">
        <f t="shared" si="5"/>
        <v>147</v>
      </c>
    </row>
    <row r="77" spans="1:7" x14ac:dyDescent="0.4">
      <c r="A77" s="21">
        <v>76</v>
      </c>
      <c r="B77" s="1">
        <v>109</v>
      </c>
      <c r="C77" s="1" t="s">
        <v>99</v>
      </c>
      <c r="D77" s="1">
        <f t="shared" si="6"/>
        <v>11881</v>
      </c>
      <c r="F77" s="1" t="str">
        <f t="shared" si="5"/>
        <v/>
      </c>
      <c r="G77" s="1">
        <f t="shared" si="5"/>
        <v>109</v>
      </c>
    </row>
    <row r="78" spans="1:7" x14ac:dyDescent="0.4">
      <c r="A78" s="21">
        <v>77</v>
      </c>
      <c r="B78" s="1">
        <v>153</v>
      </c>
      <c r="C78" s="1" t="s">
        <v>99</v>
      </c>
      <c r="D78" s="1">
        <f t="shared" si="6"/>
        <v>23409</v>
      </c>
      <c r="F78" s="1" t="str">
        <f t="shared" si="5"/>
        <v/>
      </c>
      <c r="G78" s="1">
        <f t="shared" si="5"/>
        <v>153</v>
      </c>
    </row>
    <row r="79" spans="1:7" x14ac:dyDescent="0.4">
      <c r="A79" s="21">
        <v>78</v>
      </c>
      <c r="B79" s="1">
        <v>230</v>
      </c>
      <c r="C79" s="1" t="s">
        <v>99</v>
      </c>
      <c r="D79" s="1">
        <f t="shared" si="6"/>
        <v>52900</v>
      </c>
      <c r="F79" s="1" t="str">
        <f t="shared" si="5"/>
        <v/>
      </c>
      <c r="G79" s="1">
        <f t="shared" si="5"/>
        <v>230</v>
      </c>
    </row>
    <row r="80" spans="1:7" x14ac:dyDescent="0.4">
      <c r="A80" s="21">
        <v>79</v>
      </c>
      <c r="B80" s="1">
        <v>231</v>
      </c>
      <c r="C80" s="1" t="s">
        <v>99</v>
      </c>
      <c r="D80" s="1">
        <f t="shared" si="6"/>
        <v>53361</v>
      </c>
      <c r="F80" s="1" t="str">
        <f t="shared" si="5"/>
        <v/>
      </c>
      <c r="G80" s="1">
        <f t="shared" si="5"/>
        <v>231</v>
      </c>
    </row>
    <row r="81" spans="1:7" x14ac:dyDescent="0.4">
      <c r="A81" s="21">
        <v>80</v>
      </c>
      <c r="B81" s="1">
        <v>178</v>
      </c>
      <c r="C81" s="1" t="s">
        <v>99</v>
      </c>
      <c r="D81" s="1">
        <f t="shared" si="6"/>
        <v>31684</v>
      </c>
      <c r="F81" s="1" t="str">
        <f t="shared" si="5"/>
        <v/>
      </c>
      <c r="G81" s="1">
        <f t="shared" si="5"/>
        <v>178</v>
      </c>
    </row>
    <row r="82" spans="1:7" x14ac:dyDescent="0.4">
      <c r="A82" s="21">
        <v>81</v>
      </c>
      <c r="B82" s="1">
        <v>75</v>
      </c>
      <c r="C82" s="1" t="s">
        <v>99</v>
      </c>
      <c r="D82" s="1">
        <f t="shared" si="6"/>
        <v>5625</v>
      </c>
      <c r="F82" s="1" t="str">
        <f t="shared" ref="F82:G95" si="7">IF(学部=F$1,利用時間,"")</f>
        <v/>
      </c>
      <c r="G82" s="1">
        <f t="shared" si="7"/>
        <v>75</v>
      </c>
    </row>
    <row r="83" spans="1:7" x14ac:dyDescent="0.4">
      <c r="A83" s="21">
        <v>82</v>
      </c>
      <c r="B83" s="1">
        <v>116</v>
      </c>
      <c r="C83" s="1" t="s">
        <v>99</v>
      </c>
      <c r="D83" s="1">
        <f t="shared" si="6"/>
        <v>13456</v>
      </c>
      <c r="F83" s="1" t="str">
        <f t="shared" si="7"/>
        <v/>
      </c>
      <c r="G83" s="1">
        <f t="shared" si="7"/>
        <v>116</v>
      </c>
    </row>
    <row r="84" spans="1:7" x14ac:dyDescent="0.4">
      <c r="A84" s="21">
        <v>83</v>
      </c>
      <c r="B84" s="1">
        <v>275</v>
      </c>
      <c r="C84" s="1" t="s">
        <v>99</v>
      </c>
      <c r="D84" s="1">
        <f t="shared" si="6"/>
        <v>75625</v>
      </c>
      <c r="F84" s="1" t="str">
        <f t="shared" si="7"/>
        <v/>
      </c>
      <c r="G84" s="1">
        <f t="shared" si="7"/>
        <v>275</v>
      </c>
    </row>
    <row r="85" spans="1:7" x14ac:dyDescent="0.4">
      <c r="A85" s="21">
        <v>84</v>
      </c>
      <c r="B85" s="1">
        <v>200</v>
      </c>
      <c r="C85" s="1" t="s">
        <v>99</v>
      </c>
      <c r="D85" s="1">
        <f t="shared" si="6"/>
        <v>40000</v>
      </c>
      <c r="F85" s="1" t="str">
        <f t="shared" si="7"/>
        <v/>
      </c>
      <c r="G85" s="1">
        <f t="shared" si="7"/>
        <v>200</v>
      </c>
    </row>
    <row r="86" spans="1:7" x14ac:dyDescent="0.4">
      <c r="A86" s="21">
        <v>85</v>
      </c>
      <c r="B86" s="1">
        <v>285</v>
      </c>
      <c r="C86" s="1" t="s">
        <v>99</v>
      </c>
      <c r="D86" s="1">
        <f t="shared" si="6"/>
        <v>81225</v>
      </c>
      <c r="F86" s="1" t="str">
        <f t="shared" si="7"/>
        <v/>
      </c>
      <c r="G86" s="1">
        <f t="shared" si="7"/>
        <v>285</v>
      </c>
    </row>
    <row r="87" spans="1:7" x14ac:dyDescent="0.4">
      <c r="A87" s="21">
        <v>86</v>
      </c>
      <c r="B87" s="1">
        <v>259</v>
      </c>
      <c r="C87" s="1" t="s">
        <v>99</v>
      </c>
      <c r="D87" s="1">
        <f t="shared" si="6"/>
        <v>67081</v>
      </c>
      <c r="F87" s="1" t="str">
        <f t="shared" si="7"/>
        <v/>
      </c>
      <c r="G87" s="1">
        <f t="shared" si="7"/>
        <v>259</v>
      </c>
    </row>
    <row r="88" spans="1:7" x14ac:dyDescent="0.4">
      <c r="A88" s="21">
        <v>87</v>
      </c>
      <c r="B88" s="1">
        <v>250</v>
      </c>
      <c r="C88" s="1" t="s">
        <v>99</v>
      </c>
      <c r="D88" s="1">
        <f t="shared" si="6"/>
        <v>62500</v>
      </c>
      <c r="F88" s="1" t="str">
        <f t="shared" si="7"/>
        <v/>
      </c>
      <c r="G88" s="1">
        <f t="shared" si="7"/>
        <v>250</v>
      </c>
    </row>
    <row r="89" spans="1:7" x14ac:dyDescent="0.4">
      <c r="A89" s="21">
        <v>88</v>
      </c>
      <c r="B89" s="1">
        <v>287</v>
      </c>
      <c r="C89" s="1" t="s">
        <v>99</v>
      </c>
      <c r="D89" s="1">
        <f t="shared" si="6"/>
        <v>82369</v>
      </c>
      <c r="F89" s="1" t="str">
        <f t="shared" si="7"/>
        <v/>
      </c>
      <c r="G89" s="1">
        <f t="shared" si="7"/>
        <v>287</v>
      </c>
    </row>
    <row r="90" spans="1:7" x14ac:dyDescent="0.4">
      <c r="A90" s="21">
        <v>89</v>
      </c>
      <c r="B90" s="1">
        <v>164</v>
      </c>
      <c r="C90" s="1" t="s">
        <v>99</v>
      </c>
      <c r="D90" s="1">
        <f t="shared" si="6"/>
        <v>26896</v>
      </c>
      <c r="F90" s="1" t="str">
        <f t="shared" si="7"/>
        <v/>
      </c>
      <c r="G90" s="1">
        <f t="shared" si="7"/>
        <v>164</v>
      </c>
    </row>
    <row r="91" spans="1:7" x14ac:dyDescent="0.4">
      <c r="A91" s="21">
        <v>90</v>
      </c>
      <c r="B91" s="1">
        <v>309</v>
      </c>
      <c r="C91" s="1" t="s">
        <v>99</v>
      </c>
      <c r="D91" s="1">
        <f t="shared" si="6"/>
        <v>95481</v>
      </c>
      <c r="F91" s="1" t="str">
        <f t="shared" si="7"/>
        <v/>
      </c>
      <c r="G91" s="1">
        <f t="shared" si="7"/>
        <v>309</v>
      </c>
    </row>
    <row r="92" spans="1:7" x14ac:dyDescent="0.4">
      <c r="A92" s="21">
        <v>91</v>
      </c>
      <c r="B92" s="1">
        <v>150</v>
      </c>
      <c r="C92" s="1" t="s">
        <v>99</v>
      </c>
      <c r="D92" s="1">
        <f t="shared" si="6"/>
        <v>22500</v>
      </c>
      <c r="F92" s="1" t="str">
        <f t="shared" si="7"/>
        <v/>
      </c>
      <c r="G92" s="1">
        <f t="shared" si="7"/>
        <v>150</v>
      </c>
    </row>
    <row r="93" spans="1:7" x14ac:dyDescent="0.4">
      <c r="A93" s="21">
        <v>92</v>
      </c>
      <c r="B93" s="1">
        <v>155</v>
      </c>
      <c r="C93" s="1" t="s">
        <v>99</v>
      </c>
      <c r="D93" s="1">
        <f t="shared" si="6"/>
        <v>24025</v>
      </c>
      <c r="F93" s="1" t="str">
        <f t="shared" si="7"/>
        <v/>
      </c>
      <c r="G93" s="1">
        <f t="shared" si="7"/>
        <v>155</v>
      </c>
    </row>
    <row r="94" spans="1:7" x14ac:dyDescent="0.4">
      <c r="A94" s="21">
        <v>93</v>
      </c>
      <c r="B94" s="1">
        <v>300</v>
      </c>
      <c r="C94" s="1" t="s">
        <v>99</v>
      </c>
      <c r="D94" s="1">
        <f t="shared" si="6"/>
        <v>90000</v>
      </c>
      <c r="F94" s="1" t="str">
        <f t="shared" si="7"/>
        <v/>
      </c>
      <c r="G94" s="1">
        <f t="shared" si="7"/>
        <v>300</v>
      </c>
    </row>
    <row r="95" spans="1:7" x14ac:dyDescent="0.4">
      <c r="A95" s="21">
        <v>94</v>
      </c>
      <c r="B95" s="1">
        <v>272</v>
      </c>
      <c r="C95" s="1" t="s">
        <v>99</v>
      </c>
      <c r="D95" s="1">
        <f t="shared" si="6"/>
        <v>73984</v>
      </c>
      <c r="F95" s="1" t="str">
        <f t="shared" si="7"/>
        <v/>
      </c>
      <c r="G95" s="1">
        <f t="shared" si="7"/>
        <v>272</v>
      </c>
    </row>
  </sheetData>
  <phoneticPr fontId="4"/>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sheetViews>
  <sheetFormatPr defaultColWidth="9" defaultRowHeight="18.75" x14ac:dyDescent="0.4"/>
  <cols>
    <col min="1" max="1" width="9.25" style="1" customWidth="1"/>
    <col min="2" max="2" width="12.25" style="1" customWidth="1"/>
    <col min="3" max="8" width="9" style="1"/>
    <col min="9" max="9" width="26.625" style="1" customWidth="1"/>
    <col min="10" max="10" width="9.625" style="1" customWidth="1"/>
    <col min="11" max="11" width="10.5" style="1" customWidth="1"/>
    <col min="12" max="12" width="25" style="1" customWidth="1"/>
    <col min="13" max="13" width="13.75" style="1" bestFit="1" customWidth="1"/>
    <col min="14" max="15" width="9.25" style="1" customWidth="1"/>
    <col min="16" max="16" width="9" style="1"/>
    <col min="17" max="17" width="9" style="1" customWidth="1"/>
    <col min="18" max="18" width="9.75" style="1" customWidth="1"/>
    <col min="19" max="16384" width="9" style="1"/>
  </cols>
  <sheetData>
    <row r="1" spans="1:14" ht="19.5" thickBot="1" x14ac:dyDescent="0.45">
      <c r="A1" s="15" t="s">
        <v>67</v>
      </c>
      <c r="B1" s="16" t="s">
        <v>81</v>
      </c>
      <c r="C1" s="15" t="s">
        <v>100</v>
      </c>
      <c r="D1" s="15" t="s">
        <v>83</v>
      </c>
      <c r="F1" s="15" t="s">
        <v>101</v>
      </c>
      <c r="G1" s="16" t="s">
        <v>102</v>
      </c>
      <c r="I1" s="19" t="s">
        <v>28</v>
      </c>
      <c r="J1" s="63">
        <v>0.05</v>
      </c>
    </row>
    <row r="2" spans="1:14" ht="19.5" thickBot="1" x14ac:dyDescent="0.45">
      <c r="A2" s="21">
        <v>1</v>
      </c>
      <c r="B2" s="1">
        <v>143</v>
      </c>
      <c r="C2" s="1" t="s">
        <v>101</v>
      </c>
      <c r="D2" s="1">
        <f t="shared" ref="D2:D33" si="0">(利用時間-IF(性別=F$1,男平均,女平均))^2</f>
        <v>20449</v>
      </c>
      <c r="F2" s="1">
        <f t="shared" ref="F2:G21" si="1">IF(性別=F$1,利用時間,"")</f>
        <v>143</v>
      </c>
      <c r="G2" s="1" t="str">
        <f t="shared" si="1"/>
        <v/>
      </c>
    </row>
    <row r="3" spans="1:14" ht="19.5" customHeight="1" x14ac:dyDescent="0.4">
      <c r="A3" s="21">
        <v>2</v>
      </c>
      <c r="B3" s="1">
        <v>263</v>
      </c>
      <c r="C3" s="1" t="s">
        <v>101</v>
      </c>
      <c r="D3" s="1">
        <f t="shared" si="0"/>
        <v>69169</v>
      </c>
      <c r="F3" s="1">
        <f t="shared" si="1"/>
        <v>263</v>
      </c>
      <c r="G3" s="1" t="str">
        <f t="shared" si="1"/>
        <v/>
      </c>
      <c r="I3" s="12" t="s">
        <v>35</v>
      </c>
      <c r="J3" s="12" t="s">
        <v>101</v>
      </c>
      <c r="K3" s="12" t="s">
        <v>102</v>
      </c>
    </row>
    <row r="4" spans="1:14" x14ac:dyDescent="0.4">
      <c r="A4" s="21">
        <v>3</v>
      </c>
      <c r="B4" s="1">
        <v>248</v>
      </c>
      <c r="C4" s="1" t="s">
        <v>101</v>
      </c>
      <c r="D4" s="1">
        <f t="shared" si="0"/>
        <v>61504</v>
      </c>
      <c r="F4" s="1">
        <f t="shared" si="1"/>
        <v>248</v>
      </c>
      <c r="G4" s="1" t="str">
        <f t="shared" si="1"/>
        <v/>
      </c>
      <c r="I4" s="9" t="s">
        <v>20</v>
      </c>
      <c r="J4" s="9"/>
      <c r="K4" s="9"/>
    </row>
    <row r="5" spans="1:14" x14ac:dyDescent="0.4">
      <c r="A5" s="21">
        <v>4</v>
      </c>
      <c r="B5" s="1">
        <v>153</v>
      </c>
      <c r="C5" s="1" t="s">
        <v>101</v>
      </c>
      <c r="D5" s="1">
        <f t="shared" si="0"/>
        <v>23409</v>
      </c>
      <c r="F5" s="1">
        <f t="shared" si="1"/>
        <v>153</v>
      </c>
      <c r="G5" s="1" t="str">
        <f t="shared" si="1"/>
        <v/>
      </c>
      <c r="I5" s="9" t="s">
        <v>26</v>
      </c>
      <c r="J5" s="9"/>
      <c r="K5" s="9"/>
    </row>
    <row r="6" spans="1:14" x14ac:dyDescent="0.4">
      <c r="A6" s="21">
        <v>5</v>
      </c>
      <c r="B6" s="1">
        <v>128</v>
      </c>
      <c r="C6" s="1" t="s">
        <v>101</v>
      </c>
      <c r="D6" s="1">
        <f t="shared" si="0"/>
        <v>16384</v>
      </c>
      <c r="F6" s="1">
        <f t="shared" si="1"/>
        <v>128</v>
      </c>
      <c r="G6" s="1" t="str">
        <f t="shared" si="1"/>
        <v/>
      </c>
      <c r="I6" s="9" t="s">
        <v>21</v>
      </c>
      <c r="J6" s="46"/>
      <c r="K6" s="46"/>
    </row>
    <row r="7" spans="1:14" x14ac:dyDescent="0.4">
      <c r="A7" s="21">
        <v>6</v>
      </c>
      <c r="B7" s="1">
        <v>144</v>
      </c>
      <c r="C7" s="1" t="s">
        <v>101</v>
      </c>
      <c r="D7" s="1">
        <f t="shared" si="0"/>
        <v>20736</v>
      </c>
      <c r="F7" s="1">
        <f t="shared" si="1"/>
        <v>144</v>
      </c>
      <c r="G7" s="1" t="str">
        <f t="shared" si="1"/>
        <v/>
      </c>
      <c r="I7" s="9" t="s">
        <v>25</v>
      </c>
      <c r="J7" s="46"/>
      <c r="K7" s="46"/>
    </row>
    <row r="8" spans="1:14" ht="19.5" thickBot="1" x14ac:dyDescent="0.45">
      <c r="A8" s="21">
        <v>7</v>
      </c>
      <c r="B8" s="1">
        <v>207</v>
      </c>
      <c r="C8" s="1" t="s">
        <v>101</v>
      </c>
      <c r="D8" s="1">
        <f t="shared" si="0"/>
        <v>42849</v>
      </c>
      <c r="F8" s="1">
        <f t="shared" si="1"/>
        <v>207</v>
      </c>
      <c r="G8" s="1" t="str">
        <f t="shared" si="1"/>
        <v/>
      </c>
      <c r="I8" s="7" t="s">
        <v>24</v>
      </c>
      <c r="J8" s="64"/>
      <c r="K8" s="64"/>
    </row>
    <row r="9" spans="1:14" ht="19.5" customHeight="1" x14ac:dyDescent="0.4">
      <c r="A9" s="21">
        <v>8</v>
      </c>
      <c r="B9" s="1">
        <v>153</v>
      </c>
      <c r="C9" s="1" t="s">
        <v>101</v>
      </c>
      <c r="D9" s="1">
        <f t="shared" si="0"/>
        <v>23409</v>
      </c>
      <c r="F9" s="1">
        <f t="shared" si="1"/>
        <v>153</v>
      </c>
      <c r="G9" s="1" t="str">
        <f t="shared" si="1"/>
        <v/>
      </c>
    </row>
    <row r="10" spans="1:14" ht="19.5" thickBot="1" x14ac:dyDescent="0.45">
      <c r="A10" s="21">
        <v>9</v>
      </c>
      <c r="B10" s="1">
        <v>201</v>
      </c>
      <c r="C10" s="1" t="s">
        <v>101</v>
      </c>
      <c r="D10" s="1">
        <f t="shared" si="0"/>
        <v>40401</v>
      </c>
      <c r="F10" s="1">
        <f t="shared" si="1"/>
        <v>201</v>
      </c>
      <c r="G10" s="1" t="str">
        <f t="shared" si="1"/>
        <v/>
      </c>
      <c r="I10" s="7" t="s">
        <v>34</v>
      </c>
      <c r="J10" s="7"/>
      <c r="K10" s="7" t="s">
        <v>103</v>
      </c>
      <c r="M10" s="1" t="s">
        <v>34</v>
      </c>
    </row>
    <row r="11" spans="1:14" x14ac:dyDescent="0.4">
      <c r="A11" s="21">
        <v>10</v>
      </c>
      <c r="B11" s="1">
        <v>191</v>
      </c>
      <c r="C11" s="1" t="s">
        <v>101</v>
      </c>
      <c r="D11" s="1">
        <f t="shared" si="0"/>
        <v>36481</v>
      </c>
      <c r="F11" s="1">
        <f t="shared" si="1"/>
        <v>191</v>
      </c>
      <c r="G11" s="1" t="str">
        <f t="shared" si="1"/>
        <v/>
      </c>
      <c r="I11" s="9" t="s">
        <v>104</v>
      </c>
      <c r="J11" s="67" t="e">
        <f>男分散/女分散</f>
        <v>#DIV/0!</v>
      </c>
      <c r="K11" s="67">
        <v>25.355589584479496</v>
      </c>
      <c r="M11" s="8"/>
      <c r="N11" s="8" t="s">
        <v>105</v>
      </c>
    </row>
    <row r="12" spans="1:14" ht="19.5" thickBot="1" x14ac:dyDescent="0.45">
      <c r="A12" s="21">
        <v>11</v>
      </c>
      <c r="B12" s="1">
        <v>228</v>
      </c>
      <c r="C12" s="1" t="s">
        <v>101</v>
      </c>
      <c r="D12" s="1">
        <f t="shared" si="0"/>
        <v>51984</v>
      </c>
      <c r="F12" s="1">
        <f t="shared" si="1"/>
        <v>228</v>
      </c>
      <c r="G12" s="1" t="str">
        <f t="shared" si="1"/>
        <v/>
      </c>
      <c r="I12" s="9" t="s">
        <v>89</v>
      </c>
      <c r="J12" s="20" t="e">
        <f>ABS(IF(男分散&gt;女分散,1,0)-_xlfn.F.DIST(分散比,男自由度,女自由度,TRUE))*2</f>
        <v>#DIV/0!</v>
      </c>
      <c r="K12" s="5">
        <v>2.3617311752932579E-6</v>
      </c>
      <c r="M12" s="17" t="s">
        <v>32</v>
      </c>
      <c r="N12" s="6"/>
    </row>
    <row r="13" spans="1:14" x14ac:dyDescent="0.4">
      <c r="A13" s="21">
        <v>12</v>
      </c>
      <c r="B13" s="1">
        <v>155</v>
      </c>
      <c r="C13" s="1" t="s">
        <v>101</v>
      </c>
      <c r="D13" s="1">
        <f t="shared" si="0"/>
        <v>24025</v>
      </c>
      <c r="F13" s="1">
        <f t="shared" si="1"/>
        <v>155</v>
      </c>
      <c r="G13" s="1" t="str">
        <f t="shared" si="1"/>
        <v/>
      </c>
      <c r="I13" s="9" t="s">
        <v>90</v>
      </c>
      <c r="J13" s="20" t="e">
        <f>1-_xlfn.F.DIST(分散比,男自由度,女自由度,TRUE)</f>
        <v>#DIV/0!</v>
      </c>
    </row>
    <row r="14" spans="1:14" ht="19.5" customHeight="1" thickBot="1" x14ac:dyDescent="0.45">
      <c r="A14" s="21">
        <v>13</v>
      </c>
      <c r="B14" s="1">
        <v>163</v>
      </c>
      <c r="C14" s="1" t="s">
        <v>101</v>
      </c>
      <c r="D14" s="1">
        <f t="shared" si="0"/>
        <v>26569</v>
      </c>
      <c r="F14" s="1">
        <f t="shared" si="1"/>
        <v>163</v>
      </c>
      <c r="G14" s="1" t="str">
        <f t="shared" si="1"/>
        <v/>
      </c>
      <c r="I14" s="17" t="s">
        <v>91</v>
      </c>
      <c r="J14" s="65" t="e">
        <f>_xlfn.F.DIST(分散比,男自由度,女自由度,TRUE)</f>
        <v>#DIV/0!</v>
      </c>
      <c r="K14" s="17"/>
    </row>
    <row r="15" spans="1:14" x14ac:dyDescent="0.4">
      <c r="A15" s="21">
        <v>14</v>
      </c>
      <c r="B15" s="1">
        <v>200</v>
      </c>
      <c r="C15" s="1" t="s">
        <v>101</v>
      </c>
      <c r="D15" s="1">
        <f t="shared" si="0"/>
        <v>40000</v>
      </c>
      <c r="F15" s="1">
        <f t="shared" si="1"/>
        <v>200</v>
      </c>
      <c r="G15" s="1" t="str">
        <f t="shared" si="1"/>
        <v/>
      </c>
    </row>
    <row r="16" spans="1:14" ht="19.5" thickBot="1" x14ac:dyDescent="0.45">
      <c r="A16" s="21">
        <v>15</v>
      </c>
      <c r="B16" s="1">
        <v>96</v>
      </c>
      <c r="C16" s="1" t="s">
        <v>101</v>
      </c>
      <c r="D16" s="1">
        <f t="shared" si="0"/>
        <v>9216</v>
      </c>
      <c r="F16" s="1">
        <f t="shared" si="1"/>
        <v>96</v>
      </c>
      <c r="G16" s="1" t="str">
        <f t="shared" si="1"/>
        <v/>
      </c>
      <c r="I16" s="7" t="s">
        <v>106</v>
      </c>
      <c r="J16" s="7"/>
      <c r="K16" s="7"/>
    </row>
    <row r="17" spans="1:22" x14ac:dyDescent="0.4">
      <c r="A17" s="21">
        <v>16</v>
      </c>
      <c r="B17" s="1">
        <v>107</v>
      </c>
      <c r="C17" s="1" t="s">
        <v>101</v>
      </c>
      <c r="D17" s="1">
        <f t="shared" si="0"/>
        <v>11449</v>
      </c>
      <c r="F17" s="1">
        <f t="shared" si="1"/>
        <v>107</v>
      </c>
      <c r="G17" s="1" t="str">
        <f t="shared" si="1"/>
        <v/>
      </c>
      <c r="I17" s="4" t="s">
        <v>93</v>
      </c>
      <c r="J17" s="68"/>
      <c r="K17" s="4"/>
    </row>
    <row r="18" spans="1:22" ht="19.5" thickBot="1" x14ac:dyDescent="0.45">
      <c r="A18" s="21">
        <v>17</v>
      </c>
      <c r="B18" s="1">
        <v>206</v>
      </c>
      <c r="C18" s="1" t="s">
        <v>101</v>
      </c>
      <c r="D18" s="1">
        <f t="shared" si="0"/>
        <v>42436</v>
      </c>
      <c r="F18" s="1">
        <f t="shared" si="1"/>
        <v>206</v>
      </c>
      <c r="G18" s="1" t="str">
        <f t="shared" si="1"/>
        <v/>
      </c>
      <c r="I18" s="4" t="s">
        <v>107</v>
      </c>
      <c r="J18" s="68" t="e">
        <f>標準誤差SE^4/(男標準誤差^4/男自由度+女標準誤差^4/女自由度)</f>
        <v>#DIV/0!</v>
      </c>
      <c r="K18" s="4"/>
      <c r="M18" s="1" t="s">
        <v>29</v>
      </c>
    </row>
    <row r="19" spans="1:22" x14ac:dyDescent="0.4">
      <c r="A19" s="21">
        <v>18</v>
      </c>
      <c r="B19" s="1">
        <v>174</v>
      </c>
      <c r="C19" s="1" t="s">
        <v>101</v>
      </c>
      <c r="D19" s="1">
        <f t="shared" si="0"/>
        <v>30276</v>
      </c>
      <c r="F19" s="1">
        <f t="shared" si="1"/>
        <v>174</v>
      </c>
      <c r="G19" s="1" t="str">
        <f t="shared" si="1"/>
        <v/>
      </c>
      <c r="I19" s="4" t="s">
        <v>95</v>
      </c>
      <c r="J19" s="68"/>
      <c r="K19" s="4"/>
      <c r="M19" s="8"/>
      <c r="N19" s="8" t="s">
        <v>22</v>
      </c>
      <c r="Q19"/>
      <c r="R19"/>
      <c r="S19"/>
      <c r="T19"/>
      <c r="U19"/>
      <c r="V19"/>
    </row>
    <row r="20" spans="1:22" ht="18.600000000000001" customHeight="1" x14ac:dyDescent="0.4">
      <c r="A20" s="21">
        <v>19</v>
      </c>
      <c r="B20" s="1">
        <v>245</v>
      </c>
      <c r="C20" s="1" t="s">
        <v>101</v>
      </c>
      <c r="D20" s="1">
        <f t="shared" si="0"/>
        <v>60025</v>
      </c>
      <c r="F20" s="1">
        <f t="shared" si="1"/>
        <v>245</v>
      </c>
      <c r="G20" s="1" t="str">
        <f t="shared" si="1"/>
        <v/>
      </c>
      <c r="I20" s="4" t="s">
        <v>108</v>
      </c>
      <c r="J20" s="56"/>
      <c r="K20" s="4"/>
      <c r="M20" s="4" t="s">
        <v>108</v>
      </c>
      <c r="N20" s="56"/>
    </row>
    <row r="21" spans="1:22" x14ac:dyDescent="0.4">
      <c r="A21" s="21">
        <v>20</v>
      </c>
      <c r="B21" s="1">
        <v>236</v>
      </c>
      <c r="C21" s="1" t="s">
        <v>101</v>
      </c>
      <c r="D21" s="1">
        <f t="shared" si="0"/>
        <v>55696</v>
      </c>
      <c r="F21" s="1">
        <f t="shared" si="1"/>
        <v>236</v>
      </c>
      <c r="G21" s="1" t="str">
        <f t="shared" si="1"/>
        <v/>
      </c>
      <c r="I21" s="4" t="s">
        <v>109</v>
      </c>
      <c r="J21" s="56"/>
      <c r="K21" s="4"/>
      <c r="M21" s="4" t="s">
        <v>109</v>
      </c>
      <c r="N21" s="56"/>
    </row>
    <row r="22" spans="1:22" ht="19.5" thickBot="1" x14ac:dyDescent="0.45">
      <c r="A22" s="21">
        <v>21</v>
      </c>
      <c r="B22" s="1">
        <v>206</v>
      </c>
      <c r="C22" s="1" t="s">
        <v>101</v>
      </c>
      <c r="D22" s="1">
        <f t="shared" si="0"/>
        <v>42436</v>
      </c>
      <c r="F22" s="1">
        <f t="shared" ref="F22:G41" si="2">IF(性別=F$1,利用時間,"")</f>
        <v>206</v>
      </c>
      <c r="G22" s="1" t="str">
        <f t="shared" si="2"/>
        <v/>
      </c>
      <c r="I22" s="7" t="s">
        <v>110</v>
      </c>
      <c r="J22" s="6"/>
      <c r="K22" s="7"/>
      <c r="M22" s="7" t="s">
        <v>110</v>
      </c>
      <c r="N22" s="6"/>
    </row>
    <row r="23" spans="1:22" ht="19.5" thickBot="1" x14ac:dyDescent="0.45">
      <c r="A23" s="21">
        <v>22</v>
      </c>
      <c r="B23" s="1">
        <v>211</v>
      </c>
      <c r="C23" s="1" t="s">
        <v>101</v>
      </c>
      <c r="D23" s="1">
        <f t="shared" si="0"/>
        <v>44521</v>
      </c>
      <c r="F23" s="1">
        <f t="shared" si="2"/>
        <v>211</v>
      </c>
      <c r="G23" s="1" t="str">
        <f t="shared" si="2"/>
        <v/>
      </c>
    </row>
    <row r="24" spans="1:22" ht="19.5" thickBot="1" x14ac:dyDescent="0.45">
      <c r="A24" s="21">
        <v>23</v>
      </c>
      <c r="B24" s="1">
        <v>73</v>
      </c>
      <c r="C24" s="1" t="s">
        <v>101</v>
      </c>
      <c r="D24" s="1">
        <f t="shared" si="0"/>
        <v>5329</v>
      </c>
      <c r="F24" s="1">
        <f t="shared" si="2"/>
        <v>73</v>
      </c>
      <c r="G24" s="1" t="str">
        <f t="shared" si="2"/>
        <v/>
      </c>
      <c r="I24" s="44" t="s">
        <v>65</v>
      </c>
      <c r="J24" s="66" t="e">
        <f>SQRT(t値^2/(t値^2+自由度φ))</f>
        <v>#DIV/0!</v>
      </c>
      <c r="K24" s="45" t="str">
        <f>INDEX(効果量r判断基準,IFERROR(MATCH(J24,効果量r配列,-1),0)+1,2)</f>
        <v>大</v>
      </c>
    </row>
    <row r="25" spans="1:22" ht="18.600000000000001" customHeight="1" thickBot="1" x14ac:dyDescent="0.45">
      <c r="A25" s="21">
        <v>24</v>
      </c>
      <c r="B25" s="1">
        <v>222</v>
      </c>
      <c r="C25" s="1" t="s">
        <v>101</v>
      </c>
      <c r="D25" s="1">
        <f t="shared" si="0"/>
        <v>49284</v>
      </c>
      <c r="F25" s="1">
        <f t="shared" si="2"/>
        <v>222</v>
      </c>
      <c r="G25" s="1" t="str">
        <f t="shared" si="2"/>
        <v/>
      </c>
      <c r="J25" s="67"/>
    </row>
    <row r="26" spans="1:22" ht="19.5" thickBot="1" x14ac:dyDescent="0.45">
      <c r="A26" s="21">
        <v>25</v>
      </c>
      <c r="B26" s="1">
        <v>190</v>
      </c>
      <c r="C26" s="1" t="s">
        <v>101</v>
      </c>
      <c r="D26" s="1">
        <f t="shared" si="0"/>
        <v>36100</v>
      </c>
      <c r="F26" s="1">
        <f t="shared" si="2"/>
        <v>190</v>
      </c>
      <c r="G26" s="1" t="str">
        <f t="shared" si="2"/>
        <v/>
      </c>
      <c r="I26" s="44" t="s">
        <v>66</v>
      </c>
      <c r="J26" s="66" t="e">
        <f>(男平均-女平均)/SQRT((男自由度*男分散+女自由度*女分散)/(男自由度+女自由度))</f>
        <v>#DIV/0!</v>
      </c>
      <c r="K26" s="45" t="str">
        <f>INDEX(効果量d判断基準,IFERROR(MATCH(ABS(J26),効果量d配列,-1),0)+1,2)</f>
        <v>大</v>
      </c>
    </row>
    <row r="27" spans="1:22" x14ac:dyDescent="0.4">
      <c r="A27" s="21">
        <v>26</v>
      </c>
      <c r="B27" s="1">
        <v>259</v>
      </c>
      <c r="C27" s="1" t="s">
        <v>101</v>
      </c>
      <c r="D27" s="1">
        <f t="shared" si="0"/>
        <v>67081</v>
      </c>
      <c r="F27" s="1">
        <f t="shared" si="2"/>
        <v>259</v>
      </c>
      <c r="G27" s="1" t="str">
        <f t="shared" si="2"/>
        <v/>
      </c>
    </row>
    <row r="28" spans="1:22" x14ac:dyDescent="0.4">
      <c r="A28" s="21">
        <v>27</v>
      </c>
      <c r="B28" s="1">
        <v>204</v>
      </c>
      <c r="C28" s="1" t="s">
        <v>101</v>
      </c>
      <c r="D28" s="1">
        <f t="shared" si="0"/>
        <v>41616</v>
      </c>
      <c r="F28" s="1">
        <f t="shared" si="2"/>
        <v>204</v>
      </c>
      <c r="G28" s="1" t="str">
        <f t="shared" si="2"/>
        <v/>
      </c>
    </row>
    <row r="29" spans="1:22" x14ac:dyDescent="0.4">
      <c r="A29" s="21">
        <v>28</v>
      </c>
      <c r="B29" s="1">
        <v>96</v>
      </c>
      <c r="C29" s="1" t="s">
        <v>101</v>
      </c>
      <c r="D29" s="1">
        <f t="shared" si="0"/>
        <v>9216</v>
      </c>
      <c r="F29" s="1">
        <f t="shared" si="2"/>
        <v>96</v>
      </c>
      <c r="G29" s="1" t="str">
        <f t="shared" si="2"/>
        <v/>
      </c>
    </row>
    <row r="30" spans="1:22" x14ac:dyDescent="0.4">
      <c r="A30" s="21">
        <v>29</v>
      </c>
      <c r="B30" s="1">
        <v>148</v>
      </c>
      <c r="C30" s="1" t="s">
        <v>101</v>
      </c>
      <c r="D30" s="1">
        <f t="shared" si="0"/>
        <v>21904</v>
      </c>
      <c r="F30" s="1">
        <f t="shared" si="2"/>
        <v>148</v>
      </c>
      <c r="G30" s="1" t="str">
        <f t="shared" si="2"/>
        <v/>
      </c>
    </row>
    <row r="31" spans="1:22" x14ac:dyDescent="0.4">
      <c r="A31" s="21">
        <v>30</v>
      </c>
      <c r="B31" s="1">
        <v>172</v>
      </c>
      <c r="C31" s="1" t="s">
        <v>101</v>
      </c>
      <c r="D31" s="1">
        <f t="shared" si="0"/>
        <v>29584</v>
      </c>
      <c r="F31" s="1">
        <f t="shared" si="2"/>
        <v>172</v>
      </c>
      <c r="G31" s="1" t="str">
        <f t="shared" si="2"/>
        <v/>
      </c>
    </row>
    <row r="32" spans="1:22" x14ac:dyDescent="0.4">
      <c r="A32" s="21">
        <v>31</v>
      </c>
      <c r="B32" s="1">
        <v>53</v>
      </c>
      <c r="C32" s="1" t="s">
        <v>101</v>
      </c>
      <c r="D32" s="1">
        <f t="shared" si="0"/>
        <v>2809</v>
      </c>
      <c r="F32" s="1">
        <f t="shared" si="2"/>
        <v>53</v>
      </c>
      <c r="G32" s="1" t="str">
        <f t="shared" si="2"/>
        <v/>
      </c>
      <c r="K32" s="18"/>
    </row>
    <row r="33" spans="1:7" x14ac:dyDescent="0.4">
      <c r="A33" s="21">
        <v>32</v>
      </c>
      <c r="B33" s="1">
        <v>127</v>
      </c>
      <c r="C33" s="1" t="s">
        <v>101</v>
      </c>
      <c r="D33" s="1">
        <f t="shared" si="0"/>
        <v>16129</v>
      </c>
      <c r="F33" s="1">
        <f t="shared" si="2"/>
        <v>127</v>
      </c>
      <c r="G33" s="1" t="str">
        <f t="shared" si="2"/>
        <v/>
      </c>
    </row>
    <row r="34" spans="1:7" x14ac:dyDescent="0.4">
      <c r="A34" s="21">
        <v>33</v>
      </c>
      <c r="B34" s="1">
        <v>242</v>
      </c>
      <c r="C34" s="1" t="s">
        <v>101</v>
      </c>
      <c r="D34" s="1">
        <f t="shared" ref="D34:D65" si="3">(利用時間-IF(性別=F$1,男平均,女平均))^2</f>
        <v>58564</v>
      </c>
      <c r="F34" s="1">
        <f t="shared" si="2"/>
        <v>242</v>
      </c>
      <c r="G34" s="1" t="str">
        <f t="shared" si="2"/>
        <v/>
      </c>
    </row>
    <row r="35" spans="1:7" x14ac:dyDescent="0.4">
      <c r="A35" s="21">
        <v>34</v>
      </c>
      <c r="B35" s="1">
        <v>206</v>
      </c>
      <c r="C35" s="1" t="s">
        <v>101</v>
      </c>
      <c r="D35" s="1">
        <f t="shared" si="3"/>
        <v>42436</v>
      </c>
      <c r="F35" s="1">
        <f t="shared" si="2"/>
        <v>206</v>
      </c>
      <c r="G35" s="1" t="str">
        <f t="shared" si="2"/>
        <v/>
      </c>
    </row>
    <row r="36" spans="1:7" x14ac:dyDescent="0.4">
      <c r="A36" s="21">
        <v>35</v>
      </c>
      <c r="B36" s="1">
        <v>161</v>
      </c>
      <c r="C36" s="1" t="s">
        <v>101</v>
      </c>
      <c r="D36" s="1">
        <f t="shared" si="3"/>
        <v>25921</v>
      </c>
      <c r="F36" s="1">
        <f t="shared" si="2"/>
        <v>161</v>
      </c>
      <c r="G36" s="1" t="str">
        <f t="shared" si="2"/>
        <v/>
      </c>
    </row>
    <row r="37" spans="1:7" x14ac:dyDescent="0.4">
      <c r="A37" s="21">
        <v>36</v>
      </c>
      <c r="B37" s="1">
        <v>68</v>
      </c>
      <c r="C37" s="1" t="s">
        <v>101</v>
      </c>
      <c r="D37" s="1">
        <f t="shared" si="3"/>
        <v>4624</v>
      </c>
      <c r="F37" s="1">
        <f t="shared" si="2"/>
        <v>68</v>
      </c>
      <c r="G37" s="1" t="str">
        <f t="shared" si="2"/>
        <v/>
      </c>
    </row>
    <row r="38" spans="1:7" x14ac:dyDescent="0.4">
      <c r="A38" s="21">
        <v>37</v>
      </c>
      <c r="B38" s="1">
        <v>236</v>
      </c>
      <c r="C38" s="1" t="s">
        <v>101</v>
      </c>
      <c r="D38" s="1">
        <f t="shared" si="3"/>
        <v>55696</v>
      </c>
      <c r="F38" s="1">
        <f t="shared" si="2"/>
        <v>236</v>
      </c>
      <c r="G38" s="1" t="str">
        <f t="shared" si="2"/>
        <v/>
      </c>
    </row>
    <row r="39" spans="1:7" x14ac:dyDescent="0.4">
      <c r="A39" s="21">
        <v>38</v>
      </c>
      <c r="B39" s="1">
        <v>244</v>
      </c>
      <c r="C39" s="1" t="s">
        <v>101</v>
      </c>
      <c r="D39" s="1">
        <f t="shared" si="3"/>
        <v>59536</v>
      </c>
      <c r="F39" s="1">
        <f t="shared" si="2"/>
        <v>244</v>
      </c>
      <c r="G39" s="1" t="str">
        <f t="shared" si="2"/>
        <v/>
      </c>
    </row>
    <row r="40" spans="1:7" x14ac:dyDescent="0.4">
      <c r="A40" s="21">
        <v>39</v>
      </c>
      <c r="B40" s="1">
        <v>152</v>
      </c>
      <c r="C40" s="1" t="s">
        <v>101</v>
      </c>
      <c r="D40" s="1">
        <f t="shared" si="3"/>
        <v>23104</v>
      </c>
      <c r="F40" s="1">
        <f t="shared" si="2"/>
        <v>152</v>
      </c>
      <c r="G40" s="1" t="str">
        <f t="shared" si="2"/>
        <v/>
      </c>
    </row>
    <row r="41" spans="1:7" x14ac:dyDescent="0.4">
      <c r="A41" s="21">
        <v>40</v>
      </c>
      <c r="B41" s="1">
        <v>226</v>
      </c>
      <c r="C41" s="1" t="s">
        <v>101</v>
      </c>
      <c r="D41" s="1">
        <f t="shared" si="3"/>
        <v>51076</v>
      </c>
      <c r="F41" s="1">
        <f t="shared" si="2"/>
        <v>226</v>
      </c>
      <c r="G41" s="1" t="str">
        <f t="shared" si="2"/>
        <v/>
      </c>
    </row>
    <row r="42" spans="1:7" x14ac:dyDescent="0.4">
      <c r="A42" s="21">
        <v>41</v>
      </c>
      <c r="B42" s="1">
        <v>224</v>
      </c>
      <c r="C42" s="1" t="s">
        <v>101</v>
      </c>
      <c r="D42" s="1">
        <f t="shared" si="3"/>
        <v>50176</v>
      </c>
      <c r="F42" s="1">
        <f t="shared" ref="F42:G61" si="4">IF(性別=F$1,利用時間,"")</f>
        <v>224</v>
      </c>
      <c r="G42" s="1" t="str">
        <f t="shared" si="4"/>
        <v/>
      </c>
    </row>
    <row r="43" spans="1:7" x14ac:dyDescent="0.4">
      <c r="A43" s="21">
        <v>42</v>
      </c>
      <c r="B43" s="1">
        <v>254</v>
      </c>
      <c r="C43" s="1" t="s">
        <v>101</v>
      </c>
      <c r="D43" s="1">
        <f t="shared" si="3"/>
        <v>64516</v>
      </c>
      <c r="F43" s="1">
        <f t="shared" si="4"/>
        <v>254</v>
      </c>
      <c r="G43" s="1" t="str">
        <f t="shared" si="4"/>
        <v/>
      </c>
    </row>
    <row r="44" spans="1:7" x14ac:dyDescent="0.4">
      <c r="A44" s="21">
        <v>43</v>
      </c>
      <c r="B44" s="1">
        <v>242</v>
      </c>
      <c r="C44" s="1" t="s">
        <v>101</v>
      </c>
      <c r="D44" s="1">
        <f t="shared" si="3"/>
        <v>58564</v>
      </c>
      <c r="F44" s="1">
        <f t="shared" si="4"/>
        <v>242</v>
      </c>
      <c r="G44" s="1" t="str">
        <f t="shared" si="4"/>
        <v/>
      </c>
    </row>
    <row r="45" spans="1:7" x14ac:dyDescent="0.4">
      <c r="A45" s="21">
        <v>44</v>
      </c>
      <c r="B45" s="1">
        <v>177</v>
      </c>
      <c r="C45" s="1" t="s">
        <v>101</v>
      </c>
      <c r="D45" s="1">
        <f t="shared" si="3"/>
        <v>31329</v>
      </c>
      <c r="F45" s="1">
        <f t="shared" si="4"/>
        <v>177</v>
      </c>
      <c r="G45" s="1" t="str">
        <f t="shared" si="4"/>
        <v/>
      </c>
    </row>
    <row r="46" spans="1:7" x14ac:dyDescent="0.4">
      <c r="A46" s="21">
        <v>45</v>
      </c>
      <c r="B46" s="1">
        <v>273</v>
      </c>
      <c r="C46" s="1" t="s">
        <v>101</v>
      </c>
      <c r="D46" s="1">
        <f t="shared" si="3"/>
        <v>74529</v>
      </c>
      <c r="F46" s="1">
        <f t="shared" si="4"/>
        <v>273</v>
      </c>
      <c r="G46" s="1" t="str">
        <f t="shared" si="4"/>
        <v/>
      </c>
    </row>
    <row r="47" spans="1:7" x14ac:dyDescent="0.4">
      <c r="A47" s="21">
        <v>46</v>
      </c>
      <c r="B47" s="1">
        <v>196</v>
      </c>
      <c r="C47" s="1" t="s">
        <v>111</v>
      </c>
      <c r="D47" s="1">
        <f t="shared" si="3"/>
        <v>38416</v>
      </c>
      <c r="F47" s="1" t="str">
        <f t="shared" si="4"/>
        <v/>
      </c>
      <c r="G47" s="1">
        <f t="shared" si="4"/>
        <v>196</v>
      </c>
    </row>
    <row r="48" spans="1:7" x14ac:dyDescent="0.4">
      <c r="A48" s="21">
        <v>47</v>
      </c>
      <c r="B48" s="1">
        <v>159</v>
      </c>
      <c r="C48" s="1" t="s">
        <v>111</v>
      </c>
      <c r="D48" s="1">
        <f t="shared" si="3"/>
        <v>25281</v>
      </c>
      <c r="F48" s="1" t="str">
        <f t="shared" si="4"/>
        <v/>
      </c>
      <c r="G48" s="1">
        <f t="shared" si="4"/>
        <v>159</v>
      </c>
    </row>
    <row r="49" spans="1:7" x14ac:dyDescent="0.4">
      <c r="A49" s="21">
        <v>48</v>
      </c>
      <c r="B49" s="1">
        <v>217</v>
      </c>
      <c r="C49" s="1" t="s">
        <v>111</v>
      </c>
      <c r="D49" s="1">
        <f t="shared" si="3"/>
        <v>47089</v>
      </c>
      <c r="F49" s="1" t="str">
        <f t="shared" si="4"/>
        <v/>
      </c>
      <c r="G49" s="1">
        <f t="shared" si="4"/>
        <v>217</v>
      </c>
    </row>
    <row r="50" spans="1:7" x14ac:dyDescent="0.4">
      <c r="A50" s="21">
        <v>49</v>
      </c>
      <c r="B50" s="1">
        <v>207</v>
      </c>
      <c r="C50" s="1" t="s">
        <v>111</v>
      </c>
      <c r="D50" s="1">
        <f t="shared" si="3"/>
        <v>42849</v>
      </c>
      <c r="F50" s="1" t="str">
        <f t="shared" si="4"/>
        <v/>
      </c>
      <c r="G50" s="1">
        <f t="shared" si="4"/>
        <v>207</v>
      </c>
    </row>
    <row r="51" spans="1:7" x14ac:dyDescent="0.4">
      <c r="A51" s="21">
        <v>50</v>
      </c>
      <c r="B51" s="1">
        <v>202</v>
      </c>
      <c r="C51" s="1" t="s">
        <v>111</v>
      </c>
      <c r="D51" s="1">
        <f t="shared" si="3"/>
        <v>40804</v>
      </c>
      <c r="F51" s="1" t="str">
        <f t="shared" si="4"/>
        <v/>
      </c>
      <c r="G51" s="1">
        <f t="shared" si="4"/>
        <v>202</v>
      </c>
    </row>
    <row r="52" spans="1:7" x14ac:dyDescent="0.4">
      <c r="A52" s="21">
        <v>51</v>
      </c>
      <c r="B52" s="1">
        <v>213</v>
      </c>
      <c r="C52" s="1" t="s">
        <v>111</v>
      </c>
      <c r="D52" s="1">
        <f t="shared" si="3"/>
        <v>45369</v>
      </c>
      <c r="F52" s="1" t="str">
        <f t="shared" si="4"/>
        <v/>
      </c>
      <c r="G52" s="1">
        <f t="shared" si="4"/>
        <v>213</v>
      </c>
    </row>
    <row r="53" spans="1:7" x14ac:dyDescent="0.4">
      <c r="A53" s="21">
        <v>52</v>
      </c>
      <c r="B53" s="1">
        <v>211</v>
      </c>
      <c r="C53" s="1" t="s">
        <v>111</v>
      </c>
      <c r="D53" s="1">
        <f t="shared" si="3"/>
        <v>44521</v>
      </c>
      <c r="F53" s="1" t="str">
        <f t="shared" si="4"/>
        <v/>
      </c>
      <c r="G53" s="1">
        <f t="shared" si="4"/>
        <v>211</v>
      </c>
    </row>
    <row r="54" spans="1:7" x14ac:dyDescent="0.4">
      <c r="A54" s="21">
        <v>53</v>
      </c>
      <c r="B54" s="1">
        <v>186</v>
      </c>
      <c r="C54" s="1" t="s">
        <v>111</v>
      </c>
      <c r="D54" s="1">
        <f t="shared" si="3"/>
        <v>34596</v>
      </c>
      <c r="F54" s="1" t="str">
        <f t="shared" si="4"/>
        <v/>
      </c>
      <c r="G54" s="1">
        <f t="shared" si="4"/>
        <v>186</v>
      </c>
    </row>
    <row r="55" spans="1:7" x14ac:dyDescent="0.4">
      <c r="A55" s="21">
        <v>54</v>
      </c>
      <c r="B55" s="1">
        <v>215</v>
      </c>
      <c r="C55" s="1" t="s">
        <v>111</v>
      </c>
      <c r="D55" s="1">
        <f t="shared" si="3"/>
        <v>46225</v>
      </c>
      <c r="F55" s="1" t="str">
        <f t="shared" si="4"/>
        <v/>
      </c>
      <c r="G55" s="1">
        <f t="shared" si="4"/>
        <v>215</v>
      </c>
    </row>
    <row r="56" spans="1:7" x14ac:dyDescent="0.4">
      <c r="A56" s="21">
        <v>55</v>
      </c>
      <c r="B56" s="1">
        <v>199</v>
      </c>
      <c r="C56" s="1" t="s">
        <v>111</v>
      </c>
      <c r="D56" s="1">
        <f t="shared" si="3"/>
        <v>39601</v>
      </c>
      <c r="F56" s="1" t="str">
        <f t="shared" si="4"/>
        <v/>
      </c>
      <c r="G56" s="1">
        <f t="shared" si="4"/>
        <v>199</v>
      </c>
    </row>
    <row r="57" spans="1:7" x14ac:dyDescent="0.4">
      <c r="A57" s="21">
        <v>56</v>
      </c>
      <c r="B57" s="1">
        <v>224</v>
      </c>
      <c r="C57" s="1" t="s">
        <v>111</v>
      </c>
      <c r="D57" s="1">
        <f t="shared" si="3"/>
        <v>50176</v>
      </c>
      <c r="F57" s="1" t="str">
        <f t="shared" si="4"/>
        <v/>
      </c>
      <c r="G57" s="1">
        <f t="shared" si="4"/>
        <v>224</v>
      </c>
    </row>
    <row r="58" spans="1:7" x14ac:dyDescent="0.4">
      <c r="A58" s="21">
        <v>57</v>
      </c>
      <c r="B58" s="1">
        <v>213</v>
      </c>
      <c r="C58" s="1" t="s">
        <v>111</v>
      </c>
      <c r="D58" s="1">
        <f t="shared" si="3"/>
        <v>45369</v>
      </c>
      <c r="F58" s="1" t="str">
        <f t="shared" si="4"/>
        <v/>
      </c>
      <c r="G58" s="1">
        <f t="shared" si="4"/>
        <v>213</v>
      </c>
    </row>
    <row r="59" spans="1:7" x14ac:dyDescent="0.4">
      <c r="A59" s="21">
        <v>58</v>
      </c>
      <c r="B59" s="1">
        <v>228</v>
      </c>
      <c r="C59" s="1" t="s">
        <v>111</v>
      </c>
      <c r="D59" s="1">
        <f t="shared" si="3"/>
        <v>51984</v>
      </c>
      <c r="F59" s="1" t="str">
        <f t="shared" si="4"/>
        <v/>
      </c>
      <c r="G59" s="1">
        <f t="shared" si="4"/>
        <v>228</v>
      </c>
    </row>
    <row r="60" spans="1:7" x14ac:dyDescent="0.4">
      <c r="A60" s="21">
        <v>59</v>
      </c>
      <c r="B60" s="1">
        <v>168</v>
      </c>
      <c r="C60" s="1" t="s">
        <v>111</v>
      </c>
      <c r="D60" s="1">
        <f t="shared" si="3"/>
        <v>28224</v>
      </c>
      <c r="F60" s="1" t="str">
        <f t="shared" si="4"/>
        <v/>
      </c>
      <c r="G60" s="1">
        <f t="shared" si="4"/>
        <v>168</v>
      </c>
    </row>
    <row r="61" spans="1:7" x14ac:dyDescent="0.4">
      <c r="A61" s="21">
        <v>60</v>
      </c>
      <c r="B61" s="1">
        <v>202</v>
      </c>
      <c r="C61" s="1" t="s">
        <v>111</v>
      </c>
      <c r="D61" s="1">
        <f t="shared" si="3"/>
        <v>40804</v>
      </c>
      <c r="F61" s="1" t="str">
        <f t="shared" si="4"/>
        <v/>
      </c>
      <c r="G61" s="1">
        <f t="shared" si="4"/>
        <v>202</v>
      </c>
    </row>
    <row r="62" spans="1:7" x14ac:dyDescent="0.4">
      <c r="A62" s="21">
        <v>61</v>
      </c>
      <c r="B62" s="1">
        <v>175</v>
      </c>
      <c r="C62" s="1" t="s">
        <v>111</v>
      </c>
      <c r="D62" s="1">
        <f t="shared" si="3"/>
        <v>30625</v>
      </c>
      <c r="F62" s="1" t="str">
        <f t="shared" ref="F62:G81" si="5">IF(性別=F$1,利用時間,"")</f>
        <v/>
      </c>
      <c r="G62" s="1">
        <f t="shared" si="5"/>
        <v>175</v>
      </c>
    </row>
    <row r="63" spans="1:7" x14ac:dyDescent="0.4">
      <c r="A63" s="21">
        <v>62</v>
      </c>
      <c r="B63" s="1">
        <v>248</v>
      </c>
      <c r="C63" s="1" t="s">
        <v>111</v>
      </c>
      <c r="D63" s="1">
        <f t="shared" si="3"/>
        <v>61504</v>
      </c>
      <c r="F63" s="1" t="str">
        <f t="shared" si="5"/>
        <v/>
      </c>
      <c r="G63" s="1">
        <f t="shared" si="5"/>
        <v>248</v>
      </c>
    </row>
    <row r="64" spans="1:7" x14ac:dyDescent="0.4">
      <c r="A64" s="21">
        <v>63</v>
      </c>
      <c r="B64" s="1">
        <v>210</v>
      </c>
      <c r="C64" s="1" t="s">
        <v>111</v>
      </c>
      <c r="D64" s="1">
        <f t="shared" si="3"/>
        <v>44100</v>
      </c>
      <c r="F64" s="1" t="str">
        <f t="shared" si="5"/>
        <v/>
      </c>
      <c r="G64" s="1">
        <f t="shared" si="5"/>
        <v>210</v>
      </c>
    </row>
    <row r="65" spans="1:7" x14ac:dyDescent="0.4">
      <c r="A65" s="21">
        <v>64</v>
      </c>
      <c r="B65" s="1">
        <v>190</v>
      </c>
      <c r="C65" s="1" t="s">
        <v>111</v>
      </c>
      <c r="D65" s="1">
        <f t="shared" si="3"/>
        <v>36100</v>
      </c>
      <c r="F65" s="1" t="str">
        <f t="shared" si="5"/>
        <v/>
      </c>
      <c r="G65" s="1">
        <f t="shared" si="5"/>
        <v>190</v>
      </c>
    </row>
    <row r="66" spans="1:7" x14ac:dyDescent="0.4">
      <c r="A66" s="21">
        <v>65</v>
      </c>
      <c r="B66" s="1">
        <v>217</v>
      </c>
      <c r="C66" s="1" t="s">
        <v>111</v>
      </c>
      <c r="D66" s="1">
        <f t="shared" ref="D66:D95" si="6">(利用時間-IF(性別=F$1,男平均,女平均))^2</f>
        <v>47089</v>
      </c>
      <c r="F66" s="1" t="str">
        <f t="shared" si="5"/>
        <v/>
      </c>
      <c r="G66" s="1">
        <f t="shared" si="5"/>
        <v>217</v>
      </c>
    </row>
    <row r="67" spans="1:7" x14ac:dyDescent="0.4">
      <c r="A67" s="21">
        <v>66</v>
      </c>
      <c r="B67" s="1">
        <v>189</v>
      </c>
      <c r="C67" s="1" t="s">
        <v>111</v>
      </c>
      <c r="D67" s="1">
        <f t="shared" si="6"/>
        <v>35721</v>
      </c>
      <c r="F67" s="1" t="str">
        <f t="shared" si="5"/>
        <v/>
      </c>
      <c r="G67" s="1">
        <f t="shared" si="5"/>
        <v>189</v>
      </c>
    </row>
    <row r="68" spans="1:7" x14ac:dyDescent="0.4">
      <c r="A68" s="21">
        <v>67</v>
      </c>
      <c r="B68" s="1">
        <v>151</v>
      </c>
      <c r="C68" s="1" t="s">
        <v>111</v>
      </c>
      <c r="D68" s="1">
        <f t="shared" si="6"/>
        <v>22801</v>
      </c>
      <c r="F68" s="1" t="str">
        <f t="shared" si="5"/>
        <v/>
      </c>
      <c r="G68" s="1">
        <f t="shared" si="5"/>
        <v>151</v>
      </c>
    </row>
    <row r="69" spans="1:7" x14ac:dyDescent="0.4">
      <c r="A69" s="21">
        <v>68</v>
      </c>
      <c r="B69" s="1">
        <v>189</v>
      </c>
      <c r="C69" s="1" t="s">
        <v>111</v>
      </c>
      <c r="D69" s="1">
        <f t="shared" si="6"/>
        <v>35721</v>
      </c>
      <c r="F69" s="1" t="str">
        <f t="shared" si="5"/>
        <v/>
      </c>
      <c r="G69" s="1">
        <f t="shared" si="5"/>
        <v>189</v>
      </c>
    </row>
    <row r="70" spans="1:7" x14ac:dyDescent="0.4">
      <c r="A70" s="21">
        <v>69</v>
      </c>
      <c r="B70" s="1">
        <v>190</v>
      </c>
      <c r="C70" s="1" t="s">
        <v>111</v>
      </c>
      <c r="D70" s="1">
        <f t="shared" si="6"/>
        <v>36100</v>
      </c>
      <c r="F70" s="1" t="str">
        <f t="shared" si="5"/>
        <v/>
      </c>
      <c r="G70" s="1">
        <f t="shared" si="5"/>
        <v>190</v>
      </c>
    </row>
    <row r="71" spans="1:7" x14ac:dyDescent="0.4">
      <c r="A71" s="21">
        <v>70</v>
      </c>
      <c r="B71" s="1">
        <v>192</v>
      </c>
      <c r="C71" s="1" t="s">
        <v>111</v>
      </c>
      <c r="D71" s="1">
        <f t="shared" si="6"/>
        <v>36864</v>
      </c>
      <c r="F71" s="1" t="str">
        <f t="shared" si="5"/>
        <v/>
      </c>
      <c r="G71" s="1">
        <f t="shared" si="5"/>
        <v>192</v>
      </c>
    </row>
    <row r="72" spans="1:7" x14ac:dyDescent="0.4">
      <c r="A72" s="21">
        <v>71</v>
      </c>
      <c r="B72" s="1">
        <v>189</v>
      </c>
      <c r="C72" s="1" t="s">
        <v>111</v>
      </c>
      <c r="D72" s="1">
        <f t="shared" si="6"/>
        <v>35721</v>
      </c>
      <c r="F72" s="1" t="str">
        <f t="shared" si="5"/>
        <v/>
      </c>
      <c r="G72" s="1">
        <f t="shared" si="5"/>
        <v>189</v>
      </c>
    </row>
    <row r="73" spans="1:7" x14ac:dyDescent="0.4">
      <c r="A73" s="21">
        <v>72</v>
      </c>
      <c r="B73" s="1">
        <v>190</v>
      </c>
      <c r="C73" s="1" t="s">
        <v>111</v>
      </c>
      <c r="D73" s="1">
        <f t="shared" si="6"/>
        <v>36100</v>
      </c>
      <c r="F73" s="1" t="str">
        <f t="shared" si="5"/>
        <v/>
      </c>
      <c r="G73" s="1">
        <f t="shared" si="5"/>
        <v>190</v>
      </c>
    </row>
    <row r="74" spans="1:7" x14ac:dyDescent="0.4">
      <c r="A74" s="21">
        <v>73</v>
      </c>
      <c r="B74" s="1">
        <v>221</v>
      </c>
      <c r="C74" s="1" t="s">
        <v>111</v>
      </c>
      <c r="D74" s="1">
        <f t="shared" si="6"/>
        <v>48841</v>
      </c>
      <c r="F74" s="1" t="str">
        <f t="shared" si="5"/>
        <v/>
      </c>
      <c r="G74" s="1">
        <f t="shared" si="5"/>
        <v>221</v>
      </c>
    </row>
    <row r="75" spans="1:7" x14ac:dyDescent="0.4">
      <c r="A75" s="21">
        <v>74</v>
      </c>
      <c r="B75" s="1">
        <v>209</v>
      </c>
      <c r="C75" s="1" t="s">
        <v>111</v>
      </c>
      <c r="D75" s="1">
        <f t="shared" si="6"/>
        <v>43681</v>
      </c>
      <c r="F75" s="1" t="str">
        <f t="shared" si="5"/>
        <v/>
      </c>
      <c r="G75" s="1">
        <f t="shared" si="5"/>
        <v>209</v>
      </c>
    </row>
    <row r="76" spans="1:7" x14ac:dyDescent="0.4">
      <c r="A76" s="21">
        <v>75</v>
      </c>
      <c r="B76" s="1">
        <v>228</v>
      </c>
      <c r="C76" s="1" t="s">
        <v>111</v>
      </c>
      <c r="D76" s="1">
        <f t="shared" si="6"/>
        <v>51984</v>
      </c>
      <c r="F76" s="1" t="str">
        <f t="shared" si="5"/>
        <v/>
      </c>
      <c r="G76" s="1">
        <f t="shared" si="5"/>
        <v>228</v>
      </c>
    </row>
    <row r="77" spans="1:7" x14ac:dyDescent="0.4">
      <c r="A77" s="21">
        <v>76</v>
      </c>
      <c r="B77" s="1">
        <v>181</v>
      </c>
      <c r="C77" s="1" t="s">
        <v>111</v>
      </c>
      <c r="D77" s="1">
        <f t="shared" si="6"/>
        <v>32761</v>
      </c>
      <c r="F77" s="1" t="str">
        <f t="shared" si="5"/>
        <v/>
      </c>
      <c r="G77" s="1">
        <f t="shared" si="5"/>
        <v>181</v>
      </c>
    </row>
    <row r="78" spans="1:7" x14ac:dyDescent="0.4">
      <c r="A78" s="21">
        <v>77</v>
      </c>
      <c r="B78" s="1">
        <v>159</v>
      </c>
      <c r="C78" s="1" t="s">
        <v>111</v>
      </c>
      <c r="D78" s="1">
        <f t="shared" si="6"/>
        <v>25281</v>
      </c>
      <c r="F78" s="1" t="str">
        <f t="shared" si="5"/>
        <v/>
      </c>
      <c r="G78" s="1">
        <f t="shared" si="5"/>
        <v>159</v>
      </c>
    </row>
    <row r="79" spans="1:7" x14ac:dyDescent="0.4">
      <c r="A79" s="21">
        <v>78</v>
      </c>
      <c r="B79" s="1">
        <v>202</v>
      </c>
      <c r="C79" s="1" t="s">
        <v>111</v>
      </c>
      <c r="D79" s="1">
        <f t="shared" si="6"/>
        <v>40804</v>
      </c>
      <c r="F79" s="1" t="str">
        <f t="shared" si="5"/>
        <v/>
      </c>
      <c r="G79" s="1">
        <f t="shared" si="5"/>
        <v>202</v>
      </c>
    </row>
    <row r="80" spans="1:7" x14ac:dyDescent="0.4">
      <c r="A80" s="21">
        <v>79</v>
      </c>
      <c r="B80" s="1">
        <v>203</v>
      </c>
      <c r="C80" s="1" t="s">
        <v>111</v>
      </c>
      <c r="D80" s="1">
        <f t="shared" si="6"/>
        <v>41209</v>
      </c>
      <c r="F80" s="1" t="str">
        <f t="shared" si="5"/>
        <v/>
      </c>
      <c r="G80" s="1">
        <f t="shared" si="5"/>
        <v>203</v>
      </c>
    </row>
    <row r="81" spans="1:7" x14ac:dyDescent="0.4">
      <c r="A81" s="21">
        <v>80</v>
      </c>
      <c r="B81" s="1">
        <v>150</v>
      </c>
      <c r="C81" s="1" t="s">
        <v>111</v>
      </c>
      <c r="D81" s="1">
        <f t="shared" si="6"/>
        <v>22500</v>
      </c>
      <c r="F81" s="1" t="str">
        <f t="shared" si="5"/>
        <v/>
      </c>
      <c r="G81" s="1">
        <f t="shared" si="5"/>
        <v>150</v>
      </c>
    </row>
    <row r="82" spans="1:7" x14ac:dyDescent="0.4">
      <c r="A82" s="21">
        <v>81</v>
      </c>
      <c r="B82" s="1">
        <v>214</v>
      </c>
      <c r="C82" s="1" t="s">
        <v>111</v>
      </c>
      <c r="D82" s="1">
        <f t="shared" si="6"/>
        <v>45796</v>
      </c>
      <c r="F82" s="1" t="str">
        <f t="shared" ref="F82:G95" si="7">IF(性別=F$1,利用時間,"")</f>
        <v/>
      </c>
      <c r="G82" s="1">
        <f t="shared" si="7"/>
        <v>214</v>
      </c>
    </row>
    <row r="83" spans="1:7" x14ac:dyDescent="0.4">
      <c r="A83" s="21">
        <v>82</v>
      </c>
      <c r="B83" s="1">
        <v>188</v>
      </c>
      <c r="C83" s="1" t="s">
        <v>111</v>
      </c>
      <c r="D83" s="1">
        <f t="shared" si="6"/>
        <v>35344</v>
      </c>
      <c r="F83" s="1" t="str">
        <f t="shared" si="7"/>
        <v/>
      </c>
      <c r="G83" s="1">
        <f t="shared" si="7"/>
        <v>188</v>
      </c>
    </row>
    <row r="84" spans="1:7" x14ac:dyDescent="0.4">
      <c r="A84" s="21">
        <v>83</v>
      </c>
      <c r="B84" s="1">
        <v>247</v>
      </c>
      <c r="C84" s="1" t="s">
        <v>111</v>
      </c>
      <c r="D84" s="1">
        <f t="shared" si="6"/>
        <v>61009</v>
      </c>
      <c r="F84" s="1" t="str">
        <f t="shared" si="7"/>
        <v/>
      </c>
      <c r="G84" s="1">
        <f t="shared" si="7"/>
        <v>247</v>
      </c>
    </row>
    <row r="85" spans="1:7" x14ac:dyDescent="0.4">
      <c r="A85" s="21">
        <v>84</v>
      </c>
      <c r="B85" s="1">
        <v>172</v>
      </c>
      <c r="C85" s="1" t="s">
        <v>111</v>
      </c>
      <c r="D85" s="1">
        <f t="shared" si="6"/>
        <v>29584</v>
      </c>
      <c r="F85" s="1" t="str">
        <f t="shared" si="7"/>
        <v/>
      </c>
      <c r="G85" s="1">
        <f t="shared" si="7"/>
        <v>172</v>
      </c>
    </row>
    <row r="86" spans="1:7" x14ac:dyDescent="0.4">
      <c r="A86" s="21">
        <v>85</v>
      </c>
      <c r="B86" s="1">
        <v>257</v>
      </c>
      <c r="C86" s="1" t="s">
        <v>111</v>
      </c>
      <c r="D86" s="1">
        <f t="shared" si="6"/>
        <v>66049</v>
      </c>
      <c r="F86" s="1" t="str">
        <f t="shared" si="7"/>
        <v/>
      </c>
      <c r="G86" s="1">
        <f t="shared" si="7"/>
        <v>257</v>
      </c>
    </row>
    <row r="87" spans="1:7" x14ac:dyDescent="0.4">
      <c r="A87" s="21">
        <v>86</v>
      </c>
      <c r="B87" s="1">
        <v>231</v>
      </c>
      <c r="C87" s="1" t="s">
        <v>111</v>
      </c>
      <c r="D87" s="1">
        <f t="shared" si="6"/>
        <v>53361</v>
      </c>
      <c r="F87" s="1" t="str">
        <f t="shared" si="7"/>
        <v/>
      </c>
      <c r="G87" s="1">
        <f t="shared" si="7"/>
        <v>231</v>
      </c>
    </row>
    <row r="88" spans="1:7" x14ac:dyDescent="0.4">
      <c r="A88" s="21">
        <v>87</v>
      </c>
      <c r="B88" s="1">
        <v>222</v>
      </c>
      <c r="C88" s="1" t="s">
        <v>111</v>
      </c>
      <c r="D88" s="1">
        <f t="shared" si="6"/>
        <v>49284</v>
      </c>
      <c r="F88" s="1" t="str">
        <f t="shared" si="7"/>
        <v/>
      </c>
      <c r="G88" s="1">
        <f t="shared" si="7"/>
        <v>222</v>
      </c>
    </row>
    <row r="89" spans="1:7" x14ac:dyDescent="0.4">
      <c r="A89" s="21">
        <v>88</v>
      </c>
      <c r="B89" s="1">
        <v>259</v>
      </c>
      <c r="C89" s="1" t="s">
        <v>111</v>
      </c>
      <c r="D89" s="1">
        <f t="shared" si="6"/>
        <v>67081</v>
      </c>
      <c r="F89" s="1" t="str">
        <f t="shared" si="7"/>
        <v/>
      </c>
      <c r="G89" s="1">
        <f t="shared" si="7"/>
        <v>259</v>
      </c>
    </row>
    <row r="90" spans="1:7" x14ac:dyDescent="0.4">
      <c r="A90" s="21">
        <v>89</v>
      </c>
      <c r="B90" s="1">
        <v>207</v>
      </c>
      <c r="C90" s="1" t="s">
        <v>111</v>
      </c>
      <c r="D90" s="1">
        <f t="shared" si="6"/>
        <v>42849</v>
      </c>
      <c r="F90" s="1" t="str">
        <f t="shared" si="7"/>
        <v/>
      </c>
      <c r="G90" s="1">
        <f t="shared" si="7"/>
        <v>207</v>
      </c>
    </row>
    <row r="91" spans="1:7" x14ac:dyDescent="0.4">
      <c r="A91" s="21">
        <v>90</v>
      </c>
      <c r="B91" s="1">
        <v>181</v>
      </c>
      <c r="C91" s="1" t="s">
        <v>111</v>
      </c>
      <c r="D91" s="1">
        <f t="shared" si="6"/>
        <v>32761</v>
      </c>
      <c r="F91" s="1" t="str">
        <f t="shared" si="7"/>
        <v/>
      </c>
      <c r="G91" s="1">
        <f t="shared" si="7"/>
        <v>181</v>
      </c>
    </row>
    <row r="92" spans="1:7" x14ac:dyDescent="0.4">
      <c r="A92" s="21">
        <v>91</v>
      </c>
      <c r="B92" s="1">
        <v>170</v>
      </c>
      <c r="C92" s="1" t="s">
        <v>111</v>
      </c>
      <c r="D92" s="1">
        <f t="shared" si="6"/>
        <v>28900</v>
      </c>
      <c r="F92" s="1" t="str">
        <f t="shared" si="7"/>
        <v/>
      </c>
      <c r="G92" s="1">
        <f t="shared" si="7"/>
        <v>170</v>
      </c>
    </row>
    <row r="93" spans="1:7" x14ac:dyDescent="0.4">
      <c r="A93" s="21">
        <v>92</v>
      </c>
      <c r="B93" s="1">
        <v>166</v>
      </c>
      <c r="C93" s="1" t="s">
        <v>111</v>
      </c>
      <c r="D93" s="1">
        <f t="shared" si="6"/>
        <v>27556</v>
      </c>
      <c r="F93" s="1" t="str">
        <f t="shared" si="7"/>
        <v/>
      </c>
      <c r="G93" s="1">
        <f t="shared" si="7"/>
        <v>166</v>
      </c>
    </row>
    <row r="94" spans="1:7" x14ac:dyDescent="0.4">
      <c r="A94" s="21">
        <v>93</v>
      </c>
      <c r="B94" s="1">
        <v>243</v>
      </c>
      <c r="C94" s="1" t="s">
        <v>111</v>
      </c>
      <c r="D94" s="1">
        <f t="shared" si="6"/>
        <v>59049</v>
      </c>
      <c r="F94" s="1" t="str">
        <f t="shared" si="7"/>
        <v/>
      </c>
      <c r="G94" s="1">
        <f t="shared" si="7"/>
        <v>243</v>
      </c>
    </row>
    <row r="95" spans="1:7" x14ac:dyDescent="0.4">
      <c r="A95" s="21">
        <v>94</v>
      </c>
      <c r="B95" s="1">
        <v>244</v>
      </c>
      <c r="C95" s="1" t="s">
        <v>111</v>
      </c>
      <c r="D95" s="1">
        <f t="shared" si="6"/>
        <v>59536</v>
      </c>
      <c r="F95" s="1" t="str">
        <f t="shared" si="7"/>
        <v/>
      </c>
      <c r="G95" s="1">
        <f t="shared" si="7"/>
        <v>244</v>
      </c>
    </row>
  </sheetData>
  <phoneticPr fontId="4"/>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3"/>
  <sheetViews>
    <sheetView zoomScaleNormal="100" workbookViewId="0"/>
  </sheetViews>
  <sheetFormatPr defaultColWidth="9" defaultRowHeight="18.75" x14ac:dyDescent="0.4"/>
  <cols>
    <col min="1" max="1" width="9.75" style="21" customWidth="1"/>
    <col min="2" max="2" width="9.625" style="1" customWidth="1"/>
    <col min="3" max="3" width="9" style="1"/>
    <col min="4" max="5" width="9.125" style="1" customWidth="1"/>
    <col min="8" max="16384" width="9" style="1"/>
  </cols>
  <sheetData>
    <row r="1" spans="1:2" s="2" customFormat="1" ht="19.5" thickBot="1" x14ac:dyDescent="0.2">
      <c r="A1" s="24" t="s">
        <v>112</v>
      </c>
      <c r="B1" s="16" t="s">
        <v>113</v>
      </c>
    </row>
    <row r="2" spans="1:2" x14ac:dyDescent="0.4">
      <c r="A2" s="23">
        <v>71</v>
      </c>
      <c r="B2" s="23">
        <v>67</v>
      </c>
    </row>
    <row r="3" spans="1:2" x14ac:dyDescent="0.4">
      <c r="A3" s="23">
        <v>56</v>
      </c>
      <c r="B3" s="23">
        <v>90</v>
      </c>
    </row>
    <row r="4" spans="1:2" x14ac:dyDescent="0.4">
      <c r="A4" s="23">
        <v>90</v>
      </c>
      <c r="B4" s="23">
        <v>84</v>
      </c>
    </row>
    <row r="5" spans="1:2" x14ac:dyDescent="0.4">
      <c r="A5" s="23">
        <v>23</v>
      </c>
      <c r="B5" s="23">
        <v>67</v>
      </c>
    </row>
    <row r="6" spans="1:2" x14ac:dyDescent="0.4">
      <c r="A6" s="23">
        <v>51</v>
      </c>
      <c r="B6" s="23">
        <v>59</v>
      </c>
    </row>
    <row r="7" spans="1:2" x14ac:dyDescent="0.4">
      <c r="A7" s="23">
        <v>80</v>
      </c>
      <c r="B7" s="23">
        <v>84</v>
      </c>
    </row>
    <row r="8" spans="1:2" x14ac:dyDescent="0.4">
      <c r="A8" s="23">
        <v>69</v>
      </c>
      <c r="B8" s="23">
        <v>73</v>
      </c>
    </row>
    <row r="9" spans="1:2" x14ac:dyDescent="0.4">
      <c r="A9" s="23">
        <v>23</v>
      </c>
      <c r="B9" s="23">
        <v>69</v>
      </c>
    </row>
    <row r="10" spans="1:2" x14ac:dyDescent="0.4">
      <c r="A10" s="23">
        <v>54</v>
      </c>
      <c r="B10" s="23">
        <v>55</v>
      </c>
    </row>
    <row r="11" spans="1:2" x14ac:dyDescent="0.4">
      <c r="A11" s="23">
        <v>18</v>
      </c>
      <c r="B11" s="23">
        <v>81</v>
      </c>
    </row>
    <row r="12" spans="1:2" x14ac:dyDescent="0.4">
      <c r="A12" s="23">
        <v>36</v>
      </c>
      <c r="B12" s="23">
        <v>64</v>
      </c>
    </row>
    <row r="13" spans="1:2" x14ac:dyDescent="0.4">
      <c r="A13" s="23">
        <v>94</v>
      </c>
      <c r="B13" s="23">
        <v>59</v>
      </c>
    </row>
    <row r="14" spans="1:2" x14ac:dyDescent="0.4">
      <c r="A14" s="23">
        <v>66</v>
      </c>
      <c r="B14" s="23">
        <v>76</v>
      </c>
    </row>
    <row r="15" spans="1:2" x14ac:dyDescent="0.4">
      <c r="A15" s="23">
        <v>54</v>
      </c>
      <c r="B15" s="23">
        <v>73</v>
      </c>
    </row>
    <row r="16" spans="1:2" x14ac:dyDescent="0.4">
      <c r="A16" s="23">
        <v>43</v>
      </c>
      <c r="B16" s="23">
        <v>57</v>
      </c>
    </row>
    <row r="17" spans="1:2" x14ac:dyDescent="0.4">
      <c r="A17" s="23">
        <v>54</v>
      </c>
      <c r="B17" s="23">
        <v>64</v>
      </c>
    </row>
    <row r="18" spans="1:2" x14ac:dyDescent="0.4">
      <c r="A18" s="23">
        <v>38</v>
      </c>
      <c r="B18" s="23">
        <v>59</v>
      </c>
    </row>
    <row r="19" spans="1:2" x14ac:dyDescent="0.4">
      <c r="A19" s="23">
        <v>57</v>
      </c>
      <c r="B19" s="23">
        <v>57</v>
      </c>
    </row>
    <row r="20" spans="1:2" x14ac:dyDescent="0.4">
      <c r="A20" s="23">
        <v>61</v>
      </c>
      <c r="B20" s="23">
        <v>65</v>
      </c>
    </row>
    <row r="21" spans="1:2" x14ac:dyDescent="0.4">
      <c r="A21" s="23">
        <v>82</v>
      </c>
      <c r="B21" s="23">
        <v>54</v>
      </c>
    </row>
    <row r="22" spans="1:2" x14ac:dyDescent="0.4">
      <c r="A22" s="23">
        <v>72</v>
      </c>
      <c r="B22" s="23">
        <v>72</v>
      </c>
    </row>
    <row r="23" spans="1:2" x14ac:dyDescent="0.4">
      <c r="A23" s="23">
        <v>51</v>
      </c>
      <c r="B23" s="23">
        <v>92</v>
      </c>
    </row>
    <row r="24" spans="1:2" x14ac:dyDescent="0.4">
      <c r="A24" s="23">
        <v>90</v>
      </c>
      <c r="B24" s="23">
        <v>84</v>
      </c>
    </row>
    <row r="25" spans="1:2" x14ac:dyDescent="0.4">
      <c r="A25" s="23">
        <v>19</v>
      </c>
      <c r="B25" s="23">
        <v>68</v>
      </c>
    </row>
    <row r="26" spans="1:2" x14ac:dyDescent="0.4">
      <c r="A26" s="23">
        <v>56</v>
      </c>
      <c r="B26" s="23">
        <v>63</v>
      </c>
    </row>
    <row r="27" spans="1:2" x14ac:dyDescent="0.4">
      <c r="A27" s="23">
        <v>79</v>
      </c>
      <c r="B27" s="23">
        <v>81</v>
      </c>
    </row>
    <row r="28" spans="1:2" x14ac:dyDescent="0.4">
      <c r="A28" s="23">
        <v>70</v>
      </c>
      <c r="B28" s="23">
        <v>72</v>
      </c>
    </row>
    <row r="29" spans="1:2" x14ac:dyDescent="0.4">
      <c r="A29" s="23">
        <v>27</v>
      </c>
      <c r="B29" s="23">
        <v>71</v>
      </c>
    </row>
    <row r="30" spans="1:2" x14ac:dyDescent="0.4">
      <c r="A30" s="23">
        <v>59</v>
      </c>
      <c r="B30" s="23">
        <v>51</v>
      </c>
    </row>
    <row r="31" spans="1:2" x14ac:dyDescent="0.4">
      <c r="A31" s="23">
        <v>17</v>
      </c>
      <c r="B31" s="23">
        <v>77</v>
      </c>
    </row>
    <row r="32" spans="1:2" x14ac:dyDescent="0.4">
      <c r="A32" s="23">
        <v>37</v>
      </c>
      <c r="B32" s="23">
        <v>59</v>
      </c>
    </row>
    <row r="33" spans="1:2" x14ac:dyDescent="0.4">
      <c r="A33" s="23">
        <v>89</v>
      </c>
      <c r="B33" s="23">
        <v>63</v>
      </c>
    </row>
    <row r="34" spans="1:2" x14ac:dyDescent="0.4">
      <c r="A34" s="23">
        <v>63</v>
      </c>
      <c r="B34" s="23">
        <v>72</v>
      </c>
    </row>
    <row r="35" spans="1:2" x14ac:dyDescent="0.4">
      <c r="A35" s="23">
        <v>59</v>
      </c>
      <c r="B35" s="23">
        <v>78</v>
      </c>
    </row>
    <row r="36" spans="1:2" x14ac:dyDescent="0.4">
      <c r="A36" s="23">
        <v>46</v>
      </c>
      <c r="B36" s="23">
        <v>56</v>
      </c>
    </row>
    <row r="37" spans="1:2" x14ac:dyDescent="0.4">
      <c r="A37" s="23">
        <v>49</v>
      </c>
      <c r="B37" s="23">
        <v>67</v>
      </c>
    </row>
    <row r="38" spans="1:2" x14ac:dyDescent="0.4">
      <c r="A38" s="23">
        <v>37</v>
      </c>
      <c r="B38" s="23">
        <v>64</v>
      </c>
    </row>
    <row r="39" spans="1:2" x14ac:dyDescent="0.4">
      <c r="A39" s="23">
        <v>56</v>
      </c>
      <c r="B39" s="23">
        <v>61</v>
      </c>
    </row>
    <row r="40" spans="1:2" x14ac:dyDescent="0.4">
      <c r="A40" s="23">
        <v>61</v>
      </c>
      <c r="B40" s="23">
        <v>60</v>
      </c>
    </row>
    <row r="41" spans="1:2" x14ac:dyDescent="0.4">
      <c r="A41" s="23">
        <v>83</v>
      </c>
      <c r="B41" s="23">
        <v>83</v>
      </c>
    </row>
    <row r="42" spans="1:2" x14ac:dyDescent="0.4">
      <c r="A42" s="23">
        <v>68</v>
      </c>
      <c r="B42" s="23">
        <v>69</v>
      </c>
    </row>
    <row r="43" spans="1:2" x14ac:dyDescent="0.4">
      <c r="A43" s="23">
        <v>25</v>
      </c>
      <c r="B43" s="23">
        <v>64</v>
      </c>
    </row>
    <row r="44" spans="1:2" x14ac:dyDescent="0.4">
      <c r="A44" s="23">
        <v>51</v>
      </c>
      <c r="B44" s="23">
        <v>60</v>
      </c>
    </row>
    <row r="45" spans="1:2" x14ac:dyDescent="0.4">
      <c r="A45" s="23">
        <v>20</v>
      </c>
      <c r="B45" s="23">
        <v>80</v>
      </c>
    </row>
    <row r="46" spans="1:2" x14ac:dyDescent="0.4">
      <c r="A46" s="23">
        <v>41</v>
      </c>
      <c r="B46" s="23">
        <v>67</v>
      </c>
    </row>
    <row r="47" spans="1:2" x14ac:dyDescent="0.4">
      <c r="A47" s="23">
        <v>97</v>
      </c>
      <c r="B47" s="23">
        <v>59</v>
      </c>
    </row>
    <row r="48" spans="1:2" x14ac:dyDescent="0.4">
      <c r="A48" s="23">
        <v>65</v>
      </c>
      <c r="B48" s="23">
        <v>72</v>
      </c>
    </row>
    <row r="49" spans="1:2" x14ac:dyDescent="0.4">
      <c r="A49" s="23">
        <v>52</v>
      </c>
      <c r="B49" s="23">
        <v>75</v>
      </c>
    </row>
    <row r="50" spans="1:2" x14ac:dyDescent="0.4">
      <c r="A50" s="23">
        <v>40</v>
      </c>
      <c r="B50" s="23">
        <v>56</v>
      </c>
    </row>
    <row r="51" spans="1:2" x14ac:dyDescent="0.4">
      <c r="A51" s="23">
        <v>38</v>
      </c>
      <c r="B51" s="23">
        <v>59</v>
      </c>
    </row>
    <row r="52" spans="1:2" x14ac:dyDescent="0.4">
      <c r="A52" s="23"/>
      <c r="B52" s="22"/>
    </row>
    <row r="53" spans="1:2" x14ac:dyDescent="0.4">
      <c r="A53" s="23"/>
      <c r="B53" s="22"/>
    </row>
    <row r="54" spans="1:2" x14ac:dyDescent="0.4">
      <c r="A54" s="23"/>
      <c r="B54" s="22"/>
    </row>
    <row r="55" spans="1:2" x14ac:dyDescent="0.4">
      <c r="A55" s="23"/>
      <c r="B55" s="22"/>
    </row>
    <row r="56" spans="1:2" x14ac:dyDescent="0.4">
      <c r="A56" s="23"/>
      <c r="B56" s="22"/>
    </row>
    <row r="57" spans="1:2" x14ac:dyDescent="0.4">
      <c r="A57" s="23"/>
      <c r="B57" s="22"/>
    </row>
    <row r="58" spans="1:2" x14ac:dyDescent="0.4">
      <c r="A58" s="23"/>
      <c r="B58" s="22"/>
    </row>
    <row r="59" spans="1:2" x14ac:dyDescent="0.4">
      <c r="A59" s="23"/>
      <c r="B59" s="22"/>
    </row>
    <row r="60" spans="1:2" x14ac:dyDescent="0.4">
      <c r="A60" s="23"/>
      <c r="B60" s="22"/>
    </row>
    <row r="61" spans="1:2" x14ac:dyDescent="0.4">
      <c r="A61" s="23"/>
      <c r="B61" s="22"/>
    </row>
    <row r="62" spans="1:2" x14ac:dyDescent="0.4">
      <c r="A62" s="23"/>
      <c r="B62" s="22"/>
    </row>
    <row r="63" spans="1:2" x14ac:dyDescent="0.4">
      <c r="A63" s="23"/>
      <c r="B63" s="22"/>
    </row>
    <row r="64" spans="1:2" x14ac:dyDescent="0.4">
      <c r="A64" s="23"/>
      <c r="B64" s="22"/>
    </row>
    <row r="65" spans="1:2" x14ac:dyDescent="0.4">
      <c r="A65" s="23"/>
      <c r="B65" s="22"/>
    </row>
    <row r="66" spans="1:2" x14ac:dyDescent="0.4">
      <c r="A66" s="23"/>
      <c r="B66" s="22"/>
    </row>
    <row r="67" spans="1:2" x14ac:dyDescent="0.4">
      <c r="A67" s="23"/>
      <c r="B67" s="22"/>
    </row>
    <row r="68" spans="1:2" x14ac:dyDescent="0.4">
      <c r="A68" s="23"/>
      <c r="B68" s="22"/>
    </row>
    <row r="69" spans="1:2" x14ac:dyDescent="0.4">
      <c r="A69" s="23"/>
      <c r="B69" s="22"/>
    </row>
    <row r="70" spans="1:2" x14ac:dyDescent="0.4">
      <c r="A70" s="23"/>
      <c r="B70" s="22"/>
    </row>
    <row r="71" spans="1:2" x14ac:dyDescent="0.4">
      <c r="A71" s="23"/>
      <c r="B71" s="22"/>
    </row>
    <row r="72" spans="1:2" x14ac:dyDescent="0.4">
      <c r="A72" s="23"/>
      <c r="B72" s="22"/>
    </row>
    <row r="73" spans="1:2" x14ac:dyDescent="0.4">
      <c r="A73" s="23"/>
      <c r="B73" s="22"/>
    </row>
    <row r="74" spans="1:2" x14ac:dyDescent="0.4">
      <c r="A74" s="23"/>
      <c r="B74" s="22"/>
    </row>
    <row r="75" spans="1:2" x14ac:dyDescent="0.4">
      <c r="A75" s="23"/>
      <c r="B75" s="22"/>
    </row>
    <row r="76" spans="1:2" x14ac:dyDescent="0.4">
      <c r="A76" s="23"/>
      <c r="B76" s="22"/>
    </row>
    <row r="77" spans="1:2" x14ac:dyDescent="0.4">
      <c r="A77" s="23"/>
      <c r="B77" s="22"/>
    </row>
    <row r="78" spans="1:2" x14ac:dyDescent="0.4">
      <c r="A78" s="23"/>
      <c r="B78" s="22"/>
    </row>
    <row r="79" spans="1:2" x14ac:dyDescent="0.4">
      <c r="A79" s="23"/>
      <c r="B79" s="22"/>
    </row>
    <row r="80" spans="1:2" x14ac:dyDescent="0.4">
      <c r="A80" s="23"/>
      <c r="B80" s="22"/>
    </row>
    <row r="81" spans="1:2" x14ac:dyDescent="0.4">
      <c r="A81" s="23"/>
      <c r="B81" s="22"/>
    </row>
    <row r="82" spans="1:2" x14ac:dyDescent="0.4">
      <c r="A82" s="23"/>
      <c r="B82" s="22"/>
    </row>
    <row r="83" spans="1:2" x14ac:dyDescent="0.4">
      <c r="A83" s="23"/>
      <c r="B83" s="22"/>
    </row>
    <row r="84" spans="1:2" x14ac:dyDescent="0.4">
      <c r="A84" s="23"/>
      <c r="B84" s="22"/>
    </row>
    <row r="85" spans="1:2" x14ac:dyDescent="0.4">
      <c r="A85" s="23"/>
      <c r="B85" s="22"/>
    </row>
    <row r="86" spans="1:2" x14ac:dyDescent="0.4">
      <c r="A86" s="23"/>
      <c r="B86" s="22"/>
    </row>
    <row r="87" spans="1:2" x14ac:dyDescent="0.4">
      <c r="A87" s="23"/>
      <c r="B87" s="22"/>
    </row>
    <row r="88" spans="1:2" x14ac:dyDescent="0.4">
      <c r="A88" s="23"/>
      <c r="B88" s="22"/>
    </row>
    <row r="89" spans="1:2" x14ac:dyDescent="0.4">
      <c r="A89" s="23"/>
      <c r="B89" s="22"/>
    </row>
    <row r="90" spans="1:2" x14ac:dyDescent="0.4">
      <c r="A90" s="23"/>
      <c r="B90" s="22"/>
    </row>
    <row r="91" spans="1:2" x14ac:dyDescent="0.4">
      <c r="A91" s="23"/>
      <c r="B91" s="22"/>
    </row>
    <row r="92" spans="1:2" x14ac:dyDescent="0.4">
      <c r="A92" s="23"/>
      <c r="B92" s="22"/>
    </row>
    <row r="93" spans="1:2" x14ac:dyDescent="0.4">
      <c r="A93" s="23"/>
      <c r="B93" s="22"/>
    </row>
    <row r="94" spans="1:2" x14ac:dyDescent="0.4">
      <c r="A94" s="23"/>
      <c r="B94" s="22"/>
    </row>
    <row r="95" spans="1:2" x14ac:dyDescent="0.4">
      <c r="A95" s="23"/>
      <c r="B95" s="22"/>
    </row>
    <row r="96" spans="1:2" x14ac:dyDescent="0.4">
      <c r="A96" s="23"/>
      <c r="B96" s="22"/>
    </row>
    <row r="97" spans="1:2" x14ac:dyDescent="0.4">
      <c r="A97" s="23"/>
      <c r="B97" s="22"/>
    </row>
    <row r="98" spans="1:2" x14ac:dyDescent="0.4">
      <c r="A98" s="23"/>
      <c r="B98" s="22"/>
    </row>
    <row r="99" spans="1:2" x14ac:dyDescent="0.4">
      <c r="A99" s="23"/>
      <c r="B99" s="22"/>
    </row>
    <row r="100" spans="1:2" x14ac:dyDescent="0.4">
      <c r="A100" s="23"/>
      <c r="B100" s="22"/>
    </row>
    <row r="101" spans="1:2" x14ac:dyDescent="0.4">
      <c r="A101" s="23"/>
      <c r="B101" s="22"/>
    </row>
    <row r="102" spans="1:2" x14ac:dyDescent="0.4">
      <c r="A102" s="23"/>
      <c r="B102" s="22"/>
    </row>
    <row r="103" spans="1:2" x14ac:dyDescent="0.4">
      <c r="A103" s="23"/>
      <c r="B103" s="22"/>
    </row>
    <row r="104" spans="1:2" x14ac:dyDescent="0.4">
      <c r="A104" s="23"/>
      <c r="B104" s="22"/>
    </row>
    <row r="105" spans="1:2" x14ac:dyDescent="0.4">
      <c r="A105" s="23"/>
      <c r="B105" s="22"/>
    </row>
    <row r="106" spans="1:2" x14ac:dyDescent="0.4">
      <c r="A106" s="23"/>
      <c r="B106" s="22"/>
    </row>
    <row r="107" spans="1:2" x14ac:dyDescent="0.4">
      <c r="A107" s="23"/>
      <c r="B107" s="22"/>
    </row>
    <row r="108" spans="1:2" x14ac:dyDescent="0.4">
      <c r="A108" s="23"/>
      <c r="B108" s="22"/>
    </row>
    <row r="109" spans="1:2" x14ac:dyDescent="0.4">
      <c r="A109" s="23"/>
      <c r="B109" s="22"/>
    </row>
    <row r="110" spans="1:2" x14ac:dyDescent="0.4">
      <c r="A110" s="23"/>
      <c r="B110" s="22"/>
    </row>
    <row r="111" spans="1:2" x14ac:dyDescent="0.4">
      <c r="A111" s="23"/>
      <c r="B111" s="22"/>
    </row>
    <row r="112" spans="1:2" x14ac:dyDescent="0.4">
      <c r="A112" s="23"/>
      <c r="B112" s="22"/>
    </row>
    <row r="113" spans="1:2" x14ac:dyDescent="0.4">
      <c r="A113" s="23"/>
      <c r="B113" s="22"/>
    </row>
    <row r="114" spans="1:2" x14ac:dyDescent="0.4">
      <c r="A114" s="23"/>
      <c r="B114" s="22"/>
    </row>
    <row r="115" spans="1:2" x14ac:dyDescent="0.4">
      <c r="A115" s="23"/>
      <c r="B115" s="22"/>
    </row>
    <row r="116" spans="1:2" x14ac:dyDescent="0.4">
      <c r="A116" s="23"/>
      <c r="B116" s="22"/>
    </row>
    <row r="117" spans="1:2" x14ac:dyDescent="0.4">
      <c r="A117" s="23"/>
      <c r="B117" s="22"/>
    </row>
    <row r="118" spans="1:2" x14ac:dyDescent="0.4">
      <c r="A118" s="23"/>
      <c r="B118" s="22"/>
    </row>
    <row r="119" spans="1:2" x14ac:dyDescent="0.4">
      <c r="A119" s="23"/>
      <c r="B119" s="22"/>
    </row>
    <row r="120" spans="1:2" x14ac:dyDescent="0.4">
      <c r="A120" s="23"/>
      <c r="B120" s="22"/>
    </row>
    <row r="121" spans="1:2" x14ac:dyDescent="0.4">
      <c r="A121" s="23"/>
      <c r="B121" s="22"/>
    </row>
    <row r="122" spans="1:2" x14ac:dyDescent="0.4">
      <c r="A122" s="23"/>
      <c r="B122" s="22"/>
    </row>
    <row r="123" spans="1:2" x14ac:dyDescent="0.4">
      <c r="A123" s="23"/>
      <c r="B123" s="22"/>
    </row>
    <row r="124" spans="1:2" x14ac:dyDescent="0.4">
      <c r="A124" s="23"/>
      <c r="B124" s="22"/>
    </row>
    <row r="125" spans="1:2" x14ac:dyDescent="0.4">
      <c r="A125" s="23"/>
      <c r="B125" s="22"/>
    </row>
    <row r="126" spans="1:2" x14ac:dyDescent="0.4">
      <c r="A126" s="23"/>
      <c r="B126" s="22"/>
    </row>
    <row r="127" spans="1:2" x14ac:dyDescent="0.4">
      <c r="A127" s="23"/>
      <c r="B127" s="22"/>
    </row>
    <row r="128" spans="1:2" x14ac:dyDescent="0.4">
      <c r="A128" s="23"/>
      <c r="B128" s="22"/>
    </row>
    <row r="129" spans="1:2" x14ac:dyDescent="0.4">
      <c r="A129" s="23"/>
      <c r="B129" s="22"/>
    </row>
    <row r="130" spans="1:2" x14ac:dyDescent="0.4">
      <c r="A130" s="23"/>
      <c r="B130" s="22"/>
    </row>
    <row r="131" spans="1:2" x14ac:dyDescent="0.4">
      <c r="A131" s="23"/>
      <c r="B131" s="22"/>
    </row>
    <row r="132" spans="1:2" x14ac:dyDescent="0.4">
      <c r="A132" s="23"/>
      <c r="B132" s="22"/>
    </row>
    <row r="133" spans="1:2" x14ac:dyDescent="0.4">
      <c r="A133" s="23"/>
      <c r="B133" s="22"/>
    </row>
    <row r="134" spans="1:2" x14ac:dyDescent="0.4">
      <c r="A134" s="23"/>
      <c r="B134" s="22"/>
    </row>
    <row r="135" spans="1:2" x14ac:dyDescent="0.4">
      <c r="A135" s="23"/>
      <c r="B135" s="22"/>
    </row>
    <row r="136" spans="1:2" x14ac:dyDescent="0.4">
      <c r="A136" s="23"/>
      <c r="B136" s="22"/>
    </row>
    <row r="137" spans="1:2" x14ac:dyDescent="0.4">
      <c r="A137" s="23"/>
      <c r="B137" s="22"/>
    </row>
    <row r="138" spans="1:2" x14ac:dyDescent="0.4">
      <c r="A138" s="23"/>
      <c r="B138" s="22"/>
    </row>
    <row r="139" spans="1:2" x14ac:dyDescent="0.4">
      <c r="A139" s="23"/>
      <c r="B139" s="22"/>
    </row>
    <row r="140" spans="1:2" x14ac:dyDescent="0.4">
      <c r="A140" s="23"/>
      <c r="B140" s="22"/>
    </row>
    <row r="141" spans="1:2" x14ac:dyDescent="0.4">
      <c r="A141" s="23"/>
      <c r="B141" s="22"/>
    </row>
    <row r="142" spans="1:2" x14ac:dyDescent="0.4">
      <c r="A142" s="23"/>
      <c r="B142" s="22"/>
    </row>
    <row r="143" spans="1:2" x14ac:dyDescent="0.4">
      <c r="A143" s="23"/>
      <c r="B143" s="22"/>
    </row>
    <row r="144" spans="1:2" x14ac:dyDescent="0.4">
      <c r="A144" s="23"/>
      <c r="B144" s="22"/>
    </row>
    <row r="145" spans="1:2" x14ac:dyDescent="0.4">
      <c r="A145" s="23"/>
      <c r="B145" s="22"/>
    </row>
    <row r="146" spans="1:2" x14ac:dyDescent="0.4">
      <c r="A146" s="23"/>
      <c r="B146" s="22"/>
    </row>
    <row r="147" spans="1:2" x14ac:dyDescent="0.4">
      <c r="A147" s="23"/>
      <c r="B147" s="22"/>
    </row>
    <row r="148" spans="1:2" x14ac:dyDescent="0.4">
      <c r="A148" s="23"/>
      <c r="B148" s="22"/>
    </row>
    <row r="149" spans="1:2" x14ac:dyDescent="0.4">
      <c r="A149" s="23"/>
      <c r="B149" s="22"/>
    </row>
    <row r="150" spans="1:2" x14ac:dyDescent="0.4">
      <c r="A150" s="23"/>
      <c r="B150" s="22"/>
    </row>
    <row r="151" spans="1:2" x14ac:dyDescent="0.4">
      <c r="A151" s="23"/>
      <c r="B151" s="22"/>
    </row>
    <row r="152" spans="1:2" x14ac:dyDescent="0.4">
      <c r="A152" s="23"/>
      <c r="B152" s="22"/>
    </row>
    <row r="153" spans="1:2" x14ac:dyDescent="0.4">
      <c r="A153" s="23"/>
      <c r="B153" s="22"/>
    </row>
    <row r="154" spans="1:2" x14ac:dyDescent="0.4">
      <c r="A154" s="23"/>
      <c r="B154" s="22"/>
    </row>
    <row r="155" spans="1:2" x14ac:dyDescent="0.4">
      <c r="A155" s="23"/>
      <c r="B155" s="22"/>
    </row>
    <row r="156" spans="1:2" x14ac:dyDescent="0.4">
      <c r="A156" s="23"/>
      <c r="B156" s="22"/>
    </row>
    <row r="157" spans="1:2" x14ac:dyDescent="0.4">
      <c r="A157" s="23"/>
      <c r="B157" s="22"/>
    </row>
    <row r="158" spans="1:2" x14ac:dyDescent="0.4">
      <c r="A158" s="23"/>
      <c r="B158" s="22"/>
    </row>
    <row r="159" spans="1:2" x14ac:dyDescent="0.4">
      <c r="A159" s="23"/>
      <c r="B159" s="22"/>
    </row>
    <row r="160" spans="1:2" x14ac:dyDescent="0.4">
      <c r="A160" s="23"/>
      <c r="B160" s="22"/>
    </row>
    <row r="161" spans="1:2" x14ac:dyDescent="0.4">
      <c r="A161" s="23"/>
      <c r="B161" s="22"/>
    </row>
    <row r="162" spans="1:2" x14ac:dyDescent="0.4">
      <c r="A162" s="23"/>
      <c r="B162" s="22"/>
    </row>
    <row r="163" spans="1:2" x14ac:dyDescent="0.4">
      <c r="A163" s="23"/>
      <c r="B163" s="22"/>
    </row>
    <row r="164" spans="1:2" x14ac:dyDescent="0.4">
      <c r="A164" s="23"/>
      <c r="B164" s="22"/>
    </row>
    <row r="165" spans="1:2" x14ac:dyDescent="0.4">
      <c r="A165" s="23"/>
      <c r="B165" s="22"/>
    </row>
    <row r="166" spans="1:2" x14ac:dyDescent="0.4">
      <c r="A166" s="23"/>
      <c r="B166" s="22"/>
    </row>
    <row r="167" spans="1:2" x14ac:dyDescent="0.4">
      <c r="A167" s="23"/>
      <c r="B167" s="22"/>
    </row>
    <row r="168" spans="1:2" x14ac:dyDescent="0.4">
      <c r="A168" s="23"/>
      <c r="B168" s="22"/>
    </row>
    <row r="169" spans="1:2" x14ac:dyDescent="0.4">
      <c r="A169" s="23"/>
      <c r="B169" s="22"/>
    </row>
    <row r="170" spans="1:2" x14ac:dyDescent="0.4">
      <c r="A170" s="23"/>
      <c r="B170" s="22"/>
    </row>
    <row r="171" spans="1:2" x14ac:dyDescent="0.4">
      <c r="A171" s="23"/>
      <c r="B171" s="22"/>
    </row>
    <row r="172" spans="1:2" x14ac:dyDescent="0.4">
      <c r="A172" s="23"/>
      <c r="B172" s="22"/>
    </row>
    <row r="173" spans="1:2" x14ac:dyDescent="0.4">
      <c r="A173" s="23"/>
      <c r="B173" s="22"/>
    </row>
    <row r="174" spans="1:2" x14ac:dyDescent="0.4">
      <c r="A174" s="23"/>
      <c r="B174" s="22"/>
    </row>
    <row r="175" spans="1:2" x14ac:dyDescent="0.4">
      <c r="A175" s="23"/>
      <c r="B175" s="22"/>
    </row>
    <row r="176" spans="1:2" x14ac:dyDescent="0.4">
      <c r="A176" s="23"/>
      <c r="B176" s="22"/>
    </row>
    <row r="177" spans="1:2" x14ac:dyDescent="0.4">
      <c r="A177" s="23"/>
      <c r="B177" s="22"/>
    </row>
    <row r="178" spans="1:2" x14ac:dyDescent="0.4">
      <c r="A178" s="23"/>
      <c r="B178" s="22"/>
    </row>
    <row r="179" spans="1:2" x14ac:dyDescent="0.4">
      <c r="A179" s="23"/>
      <c r="B179" s="22"/>
    </row>
    <row r="180" spans="1:2" x14ac:dyDescent="0.4">
      <c r="A180" s="23"/>
      <c r="B180" s="22"/>
    </row>
    <row r="181" spans="1:2" x14ac:dyDescent="0.4">
      <c r="A181" s="23"/>
      <c r="B181" s="22"/>
    </row>
    <row r="182" spans="1:2" x14ac:dyDescent="0.4">
      <c r="A182" s="23"/>
      <c r="B182" s="22"/>
    </row>
    <row r="183" spans="1:2" x14ac:dyDescent="0.4">
      <c r="A183" s="23"/>
      <c r="B183" s="22"/>
    </row>
    <row r="184" spans="1:2" x14ac:dyDescent="0.4">
      <c r="A184" s="23"/>
      <c r="B184" s="22"/>
    </row>
    <row r="185" spans="1:2" x14ac:dyDescent="0.4">
      <c r="A185" s="23"/>
      <c r="B185" s="22"/>
    </row>
    <row r="186" spans="1:2" x14ac:dyDescent="0.4">
      <c r="A186" s="23"/>
      <c r="B186" s="22"/>
    </row>
    <row r="187" spans="1:2" x14ac:dyDescent="0.4">
      <c r="A187" s="23"/>
      <c r="B187" s="22"/>
    </row>
    <row r="188" spans="1:2" x14ac:dyDescent="0.4">
      <c r="A188" s="23"/>
      <c r="B188" s="22"/>
    </row>
    <row r="189" spans="1:2" x14ac:dyDescent="0.4">
      <c r="A189" s="23"/>
      <c r="B189" s="22"/>
    </row>
    <row r="190" spans="1:2" x14ac:dyDescent="0.4">
      <c r="A190" s="23"/>
      <c r="B190" s="22"/>
    </row>
    <row r="191" spans="1:2" x14ac:dyDescent="0.4">
      <c r="A191" s="23"/>
      <c r="B191" s="22"/>
    </row>
    <row r="192" spans="1:2" x14ac:dyDescent="0.4">
      <c r="A192" s="23"/>
      <c r="B192" s="22"/>
    </row>
    <row r="193" spans="1:2" x14ac:dyDescent="0.4">
      <c r="A193" s="23"/>
      <c r="B193" s="22"/>
    </row>
    <row r="194" spans="1:2" x14ac:dyDescent="0.4">
      <c r="A194" s="23"/>
      <c r="B194" s="22"/>
    </row>
    <row r="195" spans="1:2" x14ac:dyDescent="0.4">
      <c r="A195" s="23"/>
      <c r="B195" s="22"/>
    </row>
    <row r="196" spans="1:2" x14ac:dyDescent="0.4">
      <c r="A196" s="23"/>
      <c r="B196" s="22"/>
    </row>
    <row r="197" spans="1:2" x14ac:dyDescent="0.4">
      <c r="A197" s="23"/>
      <c r="B197" s="22"/>
    </row>
    <row r="198" spans="1:2" x14ac:dyDescent="0.4">
      <c r="A198" s="23"/>
      <c r="B198" s="22"/>
    </row>
    <row r="199" spans="1:2" x14ac:dyDescent="0.4">
      <c r="A199" s="23"/>
      <c r="B199" s="22"/>
    </row>
    <row r="200" spans="1:2" x14ac:dyDescent="0.4">
      <c r="A200" s="23"/>
      <c r="B200" s="22"/>
    </row>
    <row r="201" spans="1:2" x14ac:dyDescent="0.4">
      <c r="A201" s="23"/>
      <c r="B201" s="22"/>
    </row>
    <row r="202" spans="1:2" x14ac:dyDescent="0.4">
      <c r="A202" s="23"/>
      <c r="B202" s="22"/>
    </row>
    <row r="203" spans="1:2" x14ac:dyDescent="0.4">
      <c r="A203" s="23"/>
      <c r="B203" s="22"/>
    </row>
    <row r="204" spans="1:2" x14ac:dyDescent="0.4">
      <c r="A204" s="23"/>
      <c r="B204" s="22"/>
    </row>
    <row r="205" spans="1:2" x14ac:dyDescent="0.4">
      <c r="A205" s="23"/>
      <c r="B205" s="22"/>
    </row>
    <row r="206" spans="1:2" x14ac:dyDescent="0.4">
      <c r="A206" s="23"/>
      <c r="B206" s="22"/>
    </row>
    <row r="207" spans="1:2" x14ac:dyDescent="0.4">
      <c r="A207" s="23"/>
      <c r="B207" s="22"/>
    </row>
    <row r="208" spans="1:2" x14ac:dyDescent="0.4">
      <c r="A208" s="23"/>
      <c r="B208" s="22"/>
    </row>
    <row r="209" spans="1:2" x14ac:dyDescent="0.4">
      <c r="A209" s="23"/>
      <c r="B209" s="22"/>
    </row>
    <row r="210" spans="1:2" x14ac:dyDescent="0.4">
      <c r="A210" s="23"/>
      <c r="B210" s="22"/>
    </row>
    <row r="211" spans="1:2" x14ac:dyDescent="0.4">
      <c r="A211" s="23"/>
      <c r="B211" s="22"/>
    </row>
    <row r="212" spans="1:2" x14ac:dyDescent="0.4">
      <c r="A212" s="23"/>
      <c r="B212" s="22"/>
    </row>
    <row r="213" spans="1:2" x14ac:dyDescent="0.4">
      <c r="A213" s="23"/>
      <c r="B213" s="22"/>
    </row>
    <row r="214" spans="1:2" x14ac:dyDescent="0.4">
      <c r="A214" s="23"/>
      <c r="B214" s="22"/>
    </row>
    <row r="215" spans="1:2" x14ac:dyDescent="0.4">
      <c r="A215" s="23"/>
      <c r="B215" s="22"/>
    </row>
    <row r="216" spans="1:2" x14ac:dyDescent="0.4">
      <c r="A216" s="23"/>
      <c r="B216" s="22"/>
    </row>
    <row r="217" spans="1:2" x14ac:dyDescent="0.4">
      <c r="A217" s="23"/>
      <c r="B217" s="22"/>
    </row>
    <row r="218" spans="1:2" x14ac:dyDescent="0.4">
      <c r="A218" s="23"/>
      <c r="B218" s="22"/>
    </row>
    <row r="219" spans="1:2" x14ac:dyDescent="0.4">
      <c r="A219" s="23"/>
      <c r="B219" s="22"/>
    </row>
    <row r="220" spans="1:2" x14ac:dyDescent="0.4">
      <c r="A220" s="23"/>
      <c r="B220" s="22"/>
    </row>
    <row r="221" spans="1:2" x14ac:dyDescent="0.4">
      <c r="A221" s="23"/>
      <c r="B221" s="22"/>
    </row>
    <row r="222" spans="1:2" x14ac:dyDescent="0.4">
      <c r="A222" s="23"/>
      <c r="B222" s="22"/>
    </row>
    <row r="223" spans="1:2" x14ac:dyDescent="0.4">
      <c r="A223" s="23"/>
      <c r="B223" s="22"/>
    </row>
    <row r="224" spans="1:2" x14ac:dyDescent="0.4">
      <c r="A224" s="23"/>
      <c r="B224" s="22"/>
    </row>
    <row r="225" spans="1:2" x14ac:dyDescent="0.4">
      <c r="A225" s="23"/>
      <c r="B225" s="22"/>
    </row>
    <row r="226" spans="1:2" x14ac:dyDescent="0.4">
      <c r="A226" s="23"/>
      <c r="B226" s="22"/>
    </row>
    <row r="227" spans="1:2" x14ac:dyDescent="0.4">
      <c r="A227" s="23"/>
      <c r="B227" s="22"/>
    </row>
    <row r="228" spans="1:2" x14ac:dyDescent="0.4">
      <c r="A228" s="23"/>
      <c r="B228" s="22"/>
    </row>
    <row r="229" spans="1:2" x14ac:dyDescent="0.4">
      <c r="A229" s="23"/>
      <c r="B229" s="22"/>
    </row>
    <row r="230" spans="1:2" x14ac:dyDescent="0.4">
      <c r="A230" s="23"/>
      <c r="B230" s="22"/>
    </row>
    <row r="231" spans="1:2" x14ac:dyDescent="0.4">
      <c r="A231" s="23"/>
      <c r="B231" s="22"/>
    </row>
    <row r="232" spans="1:2" x14ac:dyDescent="0.4">
      <c r="A232" s="23"/>
      <c r="B232" s="22"/>
    </row>
    <row r="233" spans="1:2" x14ac:dyDescent="0.4">
      <c r="A233" s="23"/>
      <c r="B233" s="22"/>
    </row>
    <row r="234" spans="1:2" x14ac:dyDescent="0.4">
      <c r="A234" s="23"/>
      <c r="B234" s="22"/>
    </row>
    <row r="235" spans="1:2" x14ac:dyDescent="0.4">
      <c r="A235" s="23"/>
      <c r="B235" s="22"/>
    </row>
    <row r="236" spans="1:2" x14ac:dyDescent="0.4">
      <c r="A236" s="23"/>
      <c r="B236" s="22"/>
    </row>
    <row r="237" spans="1:2" x14ac:dyDescent="0.4">
      <c r="A237" s="23"/>
      <c r="B237" s="22"/>
    </row>
    <row r="238" spans="1:2" x14ac:dyDescent="0.4">
      <c r="A238" s="23"/>
      <c r="B238" s="22"/>
    </row>
    <row r="239" spans="1:2" x14ac:dyDescent="0.4">
      <c r="A239" s="23"/>
      <c r="B239" s="22"/>
    </row>
    <row r="240" spans="1:2" x14ac:dyDescent="0.4">
      <c r="A240" s="23"/>
      <c r="B240" s="22"/>
    </row>
    <row r="241" spans="1:2" x14ac:dyDescent="0.4">
      <c r="A241" s="23"/>
      <c r="B241" s="22"/>
    </row>
    <row r="242" spans="1:2" x14ac:dyDescent="0.4">
      <c r="A242" s="23"/>
      <c r="B242" s="22"/>
    </row>
    <row r="243" spans="1:2" x14ac:dyDescent="0.4">
      <c r="A243" s="23"/>
      <c r="B243" s="22"/>
    </row>
    <row r="244" spans="1:2" x14ac:dyDescent="0.4">
      <c r="A244" s="23"/>
      <c r="B244" s="22"/>
    </row>
    <row r="245" spans="1:2" x14ac:dyDescent="0.4">
      <c r="A245" s="23"/>
      <c r="B245" s="22"/>
    </row>
    <row r="246" spans="1:2" x14ac:dyDescent="0.4">
      <c r="A246" s="23"/>
      <c r="B246" s="22"/>
    </row>
    <row r="247" spans="1:2" x14ac:dyDescent="0.4">
      <c r="A247" s="23"/>
      <c r="B247" s="22"/>
    </row>
    <row r="248" spans="1:2" x14ac:dyDescent="0.4">
      <c r="A248" s="23"/>
      <c r="B248" s="22"/>
    </row>
    <row r="249" spans="1:2" x14ac:dyDescent="0.4">
      <c r="A249" s="23"/>
      <c r="B249" s="22"/>
    </row>
    <row r="250" spans="1:2" x14ac:dyDescent="0.4">
      <c r="A250" s="23"/>
      <c r="B250" s="22"/>
    </row>
    <row r="251" spans="1:2" x14ac:dyDescent="0.4">
      <c r="A251" s="23"/>
      <c r="B251" s="22"/>
    </row>
    <row r="252" spans="1:2" x14ac:dyDescent="0.4">
      <c r="A252" s="23"/>
      <c r="B252" s="22"/>
    </row>
    <row r="253" spans="1:2" x14ac:dyDescent="0.4">
      <c r="A253" s="23"/>
      <c r="B253" s="22"/>
    </row>
    <row r="254" spans="1:2" x14ac:dyDescent="0.4">
      <c r="A254" s="23"/>
      <c r="B254" s="22"/>
    </row>
    <row r="255" spans="1:2" x14ac:dyDescent="0.4">
      <c r="A255" s="23"/>
      <c r="B255" s="22"/>
    </row>
    <row r="256" spans="1:2" x14ac:dyDescent="0.4">
      <c r="A256" s="23"/>
      <c r="B256" s="22"/>
    </row>
    <row r="257" spans="1:2" x14ac:dyDescent="0.4">
      <c r="A257" s="23"/>
      <c r="B257" s="22"/>
    </row>
    <row r="258" spans="1:2" x14ac:dyDescent="0.4">
      <c r="A258" s="23"/>
      <c r="B258" s="22"/>
    </row>
    <row r="259" spans="1:2" x14ac:dyDescent="0.4">
      <c r="A259" s="23"/>
      <c r="B259" s="22"/>
    </row>
    <row r="260" spans="1:2" x14ac:dyDescent="0.4">
      <c r="A260" s="23"/>
      <c r="B260" s="22"/>
    </row>
    <row r="261" spans="1:2" x14ac:dyDescent="0.4">
      <c r="A261" s="23"/>
      <c r="B261" s="22"/>
    </row>
    <row r="262" spans="1:2" x14ac:dyDescent="0.4">
      <c r="A262" s="23"/>
      <c r="B262" s="22"/>
    </row>
    <row r="263" spans="1:2" x14ac:dyDescent="0.4">
      <c r="A263" s="23"/>
      <c r="B263" s="22"/>
    </row>
    <row r="264" spans="1:2" x14ac:dyDescent="0.4">
      <c r="A264" s="23"/>
      <c r="B264" s="22"/>
    </row>
    <row r="265" spans="1:2" x14ac:dyDescent="0.4">
      <c r="A265" s="23"/>
      <c r="B265" s="22"/>
    </row>
    <row r="266" spans="1:2" x14ac:dyDescent="0.4">
      <c r="A266" s="23"/>
      <c r="B266" s="22"/>
    </row>
    <row r="267" spans="1:2" x14ac:dyDescent="0.4">
      <c r="A267" s="23"/>
      <c r="B267" s="22"/>
    </row>
    <row r="268" spans="1:2" x14ac:dyDescent="0.4">
      <c r="A268" s="23"/>
      <c r="B268" s="22"/>
    </row>
    <row r="269" spans="1:2" x14ac:dyDescent="0.4">
      <c r="A269" s="23"/>
      <c r="B269" s="22"/>
    </row>
    <row r="270" spans="1:2" x14ac:dyDescent="0.4">
      <c r="A270" s="23"/>
      <c r="B270" s="22"/>
    </row>
    <row r="271" spans="1:2" x14ac:dyDescent="0.4">
      <c r="A271" s="23"/>
      <c r="B271" s="22"/>
    </row>
    <row r="272" spans="1:2" x14ac:dyDescent="0.4">
      <c r="A272" s="23"/>
      <c r="B272" s="22"/>
    </row>
    <row r="273" spans="1:2" x14ac:dyDescent="0.4">
      <c r="A273" s="23"/>
      <c r="B273" s="22"/>
    </row>
    <row r="274" spans="1:2" x14ac:dyDescent="0.4">
      <c r="A274" s="23"/>
      <c r="B274" s="22"/>
    </row>
    <row r="275" spans="1:2" x14ac:dyDescent="0.4">
      <c r="A275" s="23"/>
      <c r="B275" s="22"/>
    </row>
    <row r="276" spans="1:2" x14ac:dyDescent="0.4">
      <c r="A276" s="23"/>
      <c r="B276" s="22"/>
    </row>
    <row r="277" spans="1:2" x14ac:dyDescent="0.4">
      <c r="A277" s="23"/>
      <c r="B277" s="22"/>
    </row>
    <row r="278" spans="1:2" x14ac:dyDescent="0.4">
      <c r="A278" s="23"/>
      <c r="B278" s="22"/>
    </row>
    <row r="279" spans="1:2" x14ac:dyDescent="0.4">
      <c r="A279" s="23"/>
      <c r="B279" s="22"/>
    </row>
    <row r="280" spans="1:2" x14ac:dyDescent="0.4">
      <c r="A280" s="23"/>
      <c r="B280" s="22"/>
    </row>
    <row r="281" spans="1:2" x14ac:dyDescent="0.4">
      <c r="A281" s="23"/>
      <c r="B281" s="22"/>
    </row>
    <row r="282" spans="1:2" x14ac:dyDescent="0.4">
      <c r="A282" s="23"/>
      <c r="B282" s="22"/>
    </row>
    <row r="283" spans="1:2" x14ac:dyDescent="0.4">
      <c r="A283" s="23"/>
      <c r="B283" s="22"/>
    </row>
    <row r="284" spans="1:2" x14ac:dyDescent="0.4">
      <c r="A284" s="23"/>
      <c r="B284" s="22"/>
    </row>
    <row r="285" spans="1:2" x14ac:dyDescent="0.4">
      <c r="A285" s="23"/>
      <c r="B285" s="22"/>
    </row>
    <row r="286" spans="1:2" x14ac:dyDescent="0.4">
      <c r="A286" s="23"/>
      <c r="B286" s="22"/>
    </row>
    <row r="287" spans="1:2" x14ac:dyDescent="0.4">
      <c r="A287" s="23"/>
      <c r="B287" s="22"/>
    </row>
    <row r="288" spans="1:2" x14ac:dyDescent="0.4">
      <c r="A288" s="23"/>
      <c r="B288" s="22"/>
    </row>
    <row r="289" spans="1:2" x14ac:dyDescent="0.4">
      <c r="A289" s="23"/>
      <c r="B289" s="22"/>
    </row>
    <row r="290" spans="1:2" x14ac:dyDescent="0.4">
      <c r="A290" s="23"/>
      <c r="B290" s="22"/>
    </row>
    <row r="291" spans="1:2" x14ac:dyDescent="0.4">
      <c r="A291" s="23"/>
      <c r="B291" s="22"/>
    </row>
    <row r="292" spans="1:2" x14ac:dyDescent="0.4">
      <c r="A292" s="23"/>
      <c r="B292" s="22"/>
    </row>
    <row r="293" spans="1:2" x14ac:dyDescent="0.4">
      <c r="A293" s="23"/>
      <c r="B293" s="22"/>
    </row>
    <row r="294" spans="1:2" x14ac:dyDescent="0.4">
      <c r="A294" s="23"/>
      <c r="B294" s="22"/>
    </row>
    <row r="295" spans="1:2" x14ac:dyDescent="0.4">
      <c r="A295" s="23"/>
      <c r="B295" s="22"/>
    </row>
    <row r="296" spans="1:2" x14ac:dyDescent="0.4">
      <c r="A296" s="23"/>
      <c r="B296" s="22"/>
    </row>
    <row r="297" spans="1:2" x14ac:dyDescent="0.4">
      <c r="A297" s="23"/>
      <c r="B297" s="22"/>
    </row>
    <row r="298" spans="1:2" x14ac:dyDescent="0.4">
      <c r="A298" s="23"/>
      <c r="B298" s="22"/>
    </row>
    <row r="299" spans="1:2" x14ac:dyDescent="0.4">
      <c r="A299" s="23"/>
      <c r="B299" s="22"/>
    </row>
    <row r="300" spans="1:2" x14ac:dyDescent="0.4">
      <c r="A300" s="23"/>
      <c r="B300" s="22"/>
    </row>
    <row r="301" spans="1:2" x14ac:dyDescent="0.4">
      <c r="A301" s="23"/>
      <c r="B301" s="22"/>
    </row>
    <row r="302" spans="1:2" x14ac:dyDescent="0.4">
      <c r="A302" s="23"/>
      <c r="B302" s="22"/>
    </row>
    <row r="303" spans="1:2" x14ac:dyDescent="0.4">
      <c r="A303" s="23"/>
      <c r="B303" s="22"/>
    </row>
    <row r="304" spans="1:2" x14ac:dyDescent="0.4">
      <c r="A304" s="23"/>
      <c r="B304" s="22"/>
    </row>
    <row r="305" spans="1:2" x14ac:dyDescent="0.4">
      <c r="A305" s="23"/>
      <c r="B305" s="22"/>
    </row>
    <row r="306" spans="1:2" x14ac:dyDescent="0.4">
      <c r="A306" s="23"/>
      <c r="B306" s="22"/>
    </row>
    <row r="307" spans="1:2" x14ac:dyDescent="0.4">
      <c r="A307" s="23"/>
      <c r="B307" s="22"/>
    </row>
    <row r="308" spans="1:2" x14ac:dyDescent="0.4">
      <c r="A308" s="23"/>
      <c r="B308" s="22"/>
    </row>
    <row r="309" spans="1:2" x14ac:dyDescent="0.4">
      <c r="A309" s="23"/>
      <c r="B309" s="22"/>
    </row>
    <row r="310" spans="1:2" x14ac:dyDescent="0.4">
      <c r="A310" s="23"/>
      <c r="B310" s="22"/>
    </row>
    <row r="311" spans="1:2" x14ac:dyDescent="0.4">
      <c r="A311" s="23"/>
      <c r="B311" s="22"/>
    </row>
    <row r="312" spans="1:2" x14ac:dyDescent="0.4">
      <c r="A312" s="23"/>
      <c r="B312" s="22"/>
    </row>
    <row r="313" spans="1:2" x14ac:dyDescent="0.4">
      <c r="A313" s="23"/>
      <c r="B313" s="22"/>
    </row>
    <row r="314" spans="1:2" x14ac:dyDescent="0.4">
      <c r="A314" s="23"/>
      <c r="B314" s="22"/>
    </row>
    <row r="315" spans="1:2" x14ac:dyDescent="0.4">
      <c r="A315" s="23"/>
      <c r="B315" s="22"/>
    </row>
    <row r="316" spans="1:2" x14ac:dyDescent="0.4">
      <c r="A316" s="23"/>
      <c r="B316" s="22"/>
    </row>
    <row r="317" spans="1:2" x14ac:dyDescent="0.4">
      <c r="A317" s="23"/>
      <c r="B317" s="22"/>
    </row>
    <row r="318" spans="1:2" x14ac:dyDescent="0.4">
      <c r="A318" s="23"/>
      <c r="B318" s="22"/>
    </row>
    <row r="319" spans="1:2" x14ac:dyDescent="0.4">
      <c r="A319" s="23"/>
      <c r="B319" s="22"/>
    </row>
    <row r="320" spans="1:2" x14ac:dyDescent="0.4">
      <c r="A320" s="23"/>
      <c r="B320" s="22"/>
    </row>
    <row r="321" spans="1:2" x14ac:dyDescent="0.4">
      <c r="A321" s="23"/>
      <c r="B321" s="22"/>
    </row>
    <row r="322" spans="1:2" x14ac:dyDescent="0.4">
      <c r="A322" s="23"/>
      <c r="B322" s="22"/>
    </row>
    <row r="323" spans="1:2" x14ac:dyDescent="0.4">
      <c r="A323" s="23"/>
      <c r="B323" s="22"/>
    </row>
    <row r="324" spans="1:2" x14ac:dyDescent="0.4">
      <c r="A324" s="23"/>
      <c r="B324" s="22"/>
    </row>
    <row r="325" spans="1:2" x14ac:dyDescent="0.4">
      <c r="A325" s="23"/>
      <c r="B325" s="22"/>
    </row>
    <row r="326" spans="1:2" x14ac:dyDescent="0.4">
      <c r="A326" s="23"/>
      <c r="B326" s="22"/>
    </row>
    <row r="327" spans="1:2" x14ac:dyDescent="0.4">
      <c r="A327" s="23"/>
      <c r="B327" s="22"/>
    </row>
    <row r="328" spans="1:2" x14ac:dyDescent="0.4">
      <c r="A328" s="23"/>
      <c r="B328" s="22"/>
    </row>
    <row r="329" spans="1:2" x14ac:dyDescent="0.4">
      <c r="A329" s="23"/>
      <c r="B329" s="22"/>
    </row>
    <row r="330" spans="1:2" x14ac:dyDescent="0.4">
      <c r="A330" s="23"/>
      <c r="B330" s="22"/>
    </row>
    <row r="331" spans="1:2" x14ac:dyDescent="0.4">
      <c r="A331" s="23"/>
      <c r="B331" s="22"/>
    </row>
    <row r="332" spans="1:2" x14ac:dyDescent="0.4">
      <c r="A332" s="23"/>
      <c r="B332" s="22"/>
    </row>
    <row r="333" spans="1:2" x14ac:dyDescent="0.4">
      <c r="A333" s="23"/>
      <c r="B333" s="22"/>
    </row>
    <row r="334" spans="1:2" x14ac:dyDescent="0.4">
      <c r="A334" s="23"/>
      <c r="B334" s="22"/>
    </row>
    <row r="335" spans="1:2" x14ac:dyDescent="0.4">
      <c r="A335" s="23"/>
      <c r="B335" s="22"/>
    </row>
    <row r="336" spans="1:2" x14ac:dyDescent="0.4">
      <c r="A336" s="23"/>
      <c r="B336" s="22"/>
    </row>
    <row r="337" spans="1:2" x14ac:dyDescent="0.4">
      <c r="A337" s="23"/>
      <c r="B337" s="22"/>
    </row>
    <row r="338" spans="1:2" x14ac:dyDescent="0.4">
      <c r="A338" s="23"/>
      <c r="B338" s="22"/>
    </row>
    <row r="339" spans="1:2" x14ac:dyDescent="0.4">
      <c r="A339" s="23"/>
      <c r="B339" s="22"/>
    </row>
    <row r="340" spans="1:2" x14ac:dyDescent="0.4">
      <c r="A340" s="23"/>
      <c r="B340" s="22"/>
    </row>
    <row r="341" spans="1:2" x14ac:dyDescent="0.4">
      <c r="A341" s="23"/>
      <c r="B341" s="22"/>
    </row>
    <row r="342" spans="1:2" x14ac:dyDescent="0.4">
      <c r="A342" s="23"/>
      <c r="B342" s="22"/>
    </row>
    <row r="343" spans="1:2" x14ac:dyDescent="0.4">
      <c r="A343" s="23"/>
      <c r="B343" s="22"/>
    </row>
    <row r="344" spans="1:2" x14ac:dyDescent="0.4">
      <c r="A344" s="23"/>
      <c r="B344" s="22"/>
    </row>
    <row r="345" spans="1:2" x14ac:dyDescent="0.4">
      <c r="A345" s="23"/>
      <c r="B345" s="22"/>
    </row>
    <row r="346" spans="1:2" x14ac:dyDescent="0.4">
      <c r="A346" s="23"/>
      <c r="B346" s="22"/>
    </row>
    <row r="347" spans="1:2" x14ac:dyDescent="0.4">
      <c r="A347" s="23"/>
      <c r="B347" s="22"/>
    </row>
    <row r="348" spans="1:2" x14ac:dyDescent="0.4">
      <c r="A348" s="23"/>
      <c r="B348" s="22"/>
    </row>
    <row r="349" spans="1:2" x14ac:dyDescent="0.4">
      <c r="A349" s="23"/>
      <c r="B349" s="22"/>
    </row>
    <row r="350" spans="1:2" x14ac:dyDescent="0.4">
      <c r="A350" s="23"/>
      <c r="B350" s="22"/>
    </row>
    <row r="351" spans="1:2" x14ac:dyDescent="0.4">
      <c r="A351" s="23"/>
      <c r="B351" s="22"/>
    </row>
    <row r="352" spans="1:2" x14ac:dyDescent="0.4">
      <c r="A352" s="23"/>
      <c r="B352" s="22"/>
    </row>
    <row r="353" spans="1:2" x14ac:dyDescent="0.4">
      <c r="A353" s="23"/>
      <c r="B353" s="22"/>
    </row>
    <row r="354" spans="1:2" x14ac:dyDescent="0.4">
      <c r="A354" s="23"/>
      <c r="B354" s="22"/>
    </row>
    <row r="355" spans="1:2" x14ac:dyDescent="0.4">
      <c r="A355" s="23"/>
      <c r="B355" s="22"/>
    </row>
    <row r="356" spans="1:2" x14ac:dyDescent="0.4">
      <c r="A356" s="23"/>
      <c r="B356" s="22"/>
    </row>
    <row r="357" spans="1:2" x14ac:dyDescent="0.4">
      <c r="A357" s="23"/>
      <c r="B357" s="22"/>
    </row>
    <row r="358" spans="1:2" x14ac:dyDescent="0.4">
      <c r="A358" s="23"/>
      <c r="B358" s="22"/>
    </row>
    <row r="359" spans="1:2" x14ac:dyDescent="0.4">
      <c r="A359" s="23"/>
      <c r="B359" s="22"/>
    </row>
    <row r="360" spans="1:2" x14ac:dyDescent="0.4">
      <c r="A360" s="23"/>
      <c r="B360" s="22"/>
    </row>
    <row r="361" spans="1:2" x14ac:dyDescent="0.4">
      <c r="A361" s="23"/>
      <c r="B361" s="22"/>
    </row>
    <row r="362" spans="1:2" x14ac:dyDescent="0.4">
      <c r="A362" s="23"/>
      <c r="B362" s="22"/>
    </row>
    <row r="363" spans="1:2" x14ac:dyDescent="0.4">
      <c r="A363" s="23"/>
      <c r="B363" s="22"/>
    </row>
    <row r="364" spans="1:2" x14ac:dyDescent="0.4">
      <c r="A364" s="23"/>
      <c r="B364" s="22"/>
    </row>
    <row r="365" spans="1:2" x14ac:dyDescent="0.4">
      <c r="A365" s="23"/>
      <c r="B365" s="22"/>
    </row>
    <row r="366" spans="1:2" x14ac:dyDescent="0.4">
      <c r="A366" s="23"/>
      <c r="B366" s="22"/>
    </row>
    <row r="367" spans="1:2" x14ac:dyDescent="0.4">
      <c r="A367" s="23"/>
      <c r="B367" s="22"/>
    </row>
    <row r="368" spans="1:2" x14ac:dyDescent="0.4">
      <c r="A368" s="23"/>
      <c r="B368" s="22"/>
    </row>
    <row r="369" spans="1:2" x14ac:dyDescent="0.4">
      <c r="A369" s="23"/>
      <c r="B369" s="22"/>
    </row>
    <row r="370" spans="1:2" x14ac:dyDescent="0.4">
      <c r="A370" s="23"/>
      <c r="B370" s="22"/>
    </row>
    <row r="371" spans="1:2" x14ac:dyDescent="0.4">
      <c r="A371" s="23"/>
      <c r="B371" s="22"/>
    </row>
    <row r="372" spans="1:2" x14ac:dyDescent="0.4">
      <c r="A372" s="23"/>
      <c r="B372" s="22"/>
    </row>
    <row r="373" spans="1:2" x14ac:dyDescent="0.4">
      <c r="A373" s="23"/>
      <c r="B373" s="22"/>
    </row>
    <row r="374" spans="1:2" x14ac:dyDescent="0.4">
      <c r="A374" s="23"/>
      <c r="B374" s="22"/>
    </row>
    <row r="375" spans="1:2" x14ac:dyDescent="0.4">
      <c r="A375" s="23"/>
      <c r="B375" s="22"/>
    </row>
    <row r="376" spans="1:2" x14ac:dyDescent="0.4">
      <c r="A376" s="23"/>
      <c r="B376" s="22"/>
    </row>
    <row r="377" spans="1:2" x14ac:dyDescent="0.4">
      <c r="A377" s="23"/>
      <c r="B377" s="22"/>
    </row>
    <row r="378" spans="1:2" x14ac:dyDescent="0.4">
      <c r="A378" s="23"/>
      <c r="B378" s="22"/>
    </row>
    <row r="379" spans="1:2" x14ac:dyDescent="0.4">
      <c r="A379" s="23"/>
      <c r="B379" s="22"/>
    </row>
    <row r="380" spans="1:2" x14ac:dyDescent="0.4">
      <c r="A380" s="23"/>
      <c r="B380" s="22"/>
    </row>
    <row r="381" spans="1:2" x14ac:dyDescent="0.4">
      <c r="A381" s="23"/>
      <c r="B381" s="22"/>
    </row>
    <row r="382" spans="1:2" x14ac:dyDescent="0.4">
      <c r="A382" s="23"/>
      <c r="B382" s="22"/>
    </row>
    <row r="383" spans="1:2" x14ac:dyDescent="0.4">
      <c r="A383" s="23"/>
      <c r="B383" s="22"/>
    </row>
    <row r="384" spans="1:2" x14ac:dyDescent="0.4">
      <c r="A384" s="23"/>
      <c r="B384" s="22"/>
    </row>
    <row r="385" spans="1:2" x14ac:dyDescent="0.4">
      <c r="A385" s="23"/>
      <c r="B385" s="22"/>
    </row>
    <row r="386" spans="1:2" x14ac:dyDescent="0.4">
      <c r="A386" s="23"/>
      <c r="B386" s="22"/>
    </row>
    <row r="387" spans="1:2" x14ac:dyDescent="0.4">
      <c r="A387" s="23"/>
      <c r="B387" s="22"/>
    </row>
    <row r="388" spans="1:2" x14ac:dyDescent="0.4">
      <c r="A388" s="23"/>
      <c r="B388" s="22"/>
    </row>
    <row r="389" spans="1:2" x14ac:dyDescent="0.4">
      <c r="A389" s="23"/>
      <c r="B389" s="22"/>
    </row>
    <row r="390" spans="1:2" x14ac:dyDescent="0.4">
      <c r="A390" s="23"/>
      <c r="B390" s="22"/>
    </row>
    <row r="391" spans="1:2" x14ac:dyDescent="0.4">
      <c r="A391" s="23"/>
      <c r="B391" s="22"/>
    </row>
    <row r="392" spans="1:2" x14ac:dyDescent="0.4">
      <c r="A392" s="23"/>
      <c r="B392" s="22"/>
    </row>
    <row r="393" spans="1:2" x14ac:dyDescent="0.4">
      <c r="A393" s="23"/>
      <c r="B393" s="22"/>
    </row>
    <row r="394" spans="1:2" x14ac:dyDescent="0.4">
      <c r="A394" s="23"/>
      <c r="B394" s="22"/>
    </row>
    <row r="395" spans="1:2" x14ac:dyDescent="0.4">
      <c r="A395" s="23"/>
      <c r="B395" s="22"/>
    </row>
    <row r="396" spans="1:2" x14ac:dyDescent="0.4">
      <c r="A396" s="23"/>
      <c r="B396" s="22"/>
    </row>
    <row r="397" spans="1:2" x14ac:dyDescent="0.4">
      <c r="A397" s="23"/>
      <c r="B397" s="22"/>
    </row>
    <row r="398" spans="1:2" x14ac:dyDescent="0.4">
      <c r="A398" s="23"/>
      <c r="B398" s="22"/>
    </row>
    <row r="399" spans="1:2" x14ac:dyDescent="0.4">
      <c r="A399" s="23"/>
      <c r="B399" s="22"/>
    </row>
    <row r="400" spans="1:2" x14ac:dyDescent="0.4">
      <c r="A400" s="23"/>
      <c r="B400" s="22"/>
    </row>
    <row r="401" spans="1:2" x14ac:dyDescent="0.4">
      <c r="A401" s="23"/>
      <c r="B401" s="22"/>
    </row>
    <row r="402" spans="1:2" x14ac:dyDescent="0.4">
      <c r="A402" s="23"/>
      <c r="B402" s="22"/>
    </row>
    <row r="403" spans="1:2" x14ac:dyDescent="0.4">
      <c r="A403" s="23"/>
      <c r="B403" s="22"/>
    </row>
    <row r="404" spans="1:2" x14ac:dyDescent="0.4">
      <c r="A404" s="23"/>
      <c r="B404" s="22"/>
    </row>
    <row r="405" spans="1:2" x14ac:dyDescent="0.4">
      <c r="A405" s="23"/>
      <c r="B405" s="22"/>
    </row>
    <row r="406" spans="1:2" x14ac:dyDescent="0.4">
      <c r="A406" s="23"/>
      <c r="B406" s="22"/>
    </row>
    <row r="407" spans="1:2" x14ac:dyDescent="0.4">
      <c r="A407" s="23"/>
      <c r="B407" s="22"/>
    </row>
    <row r="408" spans="1:2" x14ac:dyDescent="0.4">
      <c r="A408" s="23"/>
      <c r="B408" s="22"/>
    </row>
    <row r="409" spans="1:2" x14ac:dyDescent="0.4">
      <c r="A409" s="23"/>
      <c r="B409" s="22"/>
    </row>
    <row r="410" spans="1:2" x14ac:dyDescent="0.4">
      <c r="A410" s="23"/>
      <c r="B410" s="22"/>
    </row>
    <row r="411" spans="1:2" x14ac:dyDescent="0.4">
      <c r="A411" s="23"/>
      <c r="B411" s="22"/>
    </row>
    <row r="412" spans="1:2" x14ac:dyDescent="0.4">
      <c r="A412" s="23"/>
      <c r="B412" s="22"/>
    </row>
    <row r="413" spans="1:2" x14ac:dyDescent="0.4">
      <c r="A413" s="23"/>
      <c r="B413" s="22"/>
    </row>
    <row r="414" spans="1:2" x14ac:dyDescent="0.4">
      <c r="A414" s="23"/>
      <c r="B414" s="22"/>
    </row>
    <row r="415" spans="1:2" x14ac:dyDescent="0.4">
      <c r="A415" s="23"/>
      <c r="B415" s="22"/>
    </row>
    <row r="416" spans="1:2" x14ac:dyDescent="0.4">
      <c r="A416" s="23"/>
      <c r="B416" s="22"/>
    </row>
    <row r="417" spans="1:2" x14ac:dyDescent="0.4">
      <c r="A417" s="23"/>
      <c r="B417" s="22"/>
    </row>
    <row r="418" spans="1:2" x14ac:dyDescent="0.4">
      <c r="A418" s="23"/>
      <c r="B418" s="22"/>
    </row>
    <row r="419" spans="1:2" x14ac:dyDescent="0.4">
      <c r="A419" s="23"/>
      <c r="B419" s="22"/>
    </row>
    <row r="420" spans="1:2" x14ac:dyDescent="0.4">
      <c r="A420" s="23"/>
      <c r="B420" s="22"/>
    </row>
    <row r="421" spans="1:2" x14ac:dyDescent="0.4">
      <c r="A421" s="23"/>
      <c r="B421" s="22"/>
    </row>
    <row r="422" spans="1:2" x14ac:dyDescent="0.4">
      <c r="A422" s="23"/>
      <c r="B422" s="22"/>
    </row>
    <row r="423" spans="1:2" x14ac:dyDescent="0.4">
      <c r="A423" s="23"/>
      <c r="B423" s="22"/>
    </row>
    <row r="424" spans="1:2" x14ac:dyDescent="0.4">
      <c r="A424" s="23"/>
      <c r="B424" s="22"/>
    </row>
    <row r="425" spans="1:2" x14ac:dyDescent="0.4">
      <c r="A425" s="23"/>
      <c r="B425" s="22"/>
    </row>
    <row r="426" spans="1:2" x14ac:dyDescent="0.4">
      <c r="A426" s="23"/>
      <c r="B426" s="22"/>
    </row>
    <row r="427" spans="1:2" x14ac:dyDescent="0.4">
      <c r="A427" s="23"/>
      <c r="B427" s="22"/>
    </row>
    <row r="428" spans="1:2" x14ac:dyDescent="0.4">
      <c r="A428" s="23"/>
      <c r="B428" s="22"/>
    </row>
    <row r="429" spans="1:2" x14ac:dyDescent="0.4">
      <c r="A429" s="23"/>
      <c r="B429" s="22"/>
    </row>
    <row r="430" spans="1:2" x14ac:dyDescent="0.4">
      <c r="A430" s="23"/>
      <c r="B430" s="22"/>
    </row>
    <row r="431" spans="1:2" x14ac:dyDescent="0.4">
      <c r="A431" s="23"/>
      <c r="B431" s="22"/>
    </row>
    <row r="432" spans="1:2" x14ac:dyDescent="0.4">
      <c r="A432" s="23"/>
      <c r="B432" s="22"/>
    </row>
    <row r="433" spans="1:2" x14ac:dyDescent="0.4">
      <c r="A433" s="23"/>
      <c r="B433" s="22"/>
    </row>
    <row r="434" spans="1:2" x14ac:dyDescent="0.4">
      <c r="A434" s="23"/>
      <c r="B434" s="22"/>
    </row>
    <row r="435" spans="1:2" x14ac:dyDescent="0.4">
      <c r="A435" s="23"/>
      <c r="B435" s="22"/>
    </row>
    <row r="436" spans="1:2" x14ac:dyDescent="0.4">
      <c r="A436" s="23"/>
      <c r="B436" s="22"/>
    </row>
    <row r="437" spans="1:2" x14ac:dyDescent="0.4">
      <c r="A437" s="23"/>
      <c r="B437" s="22"/>
    </row>
    <row r="438" spans="1:2" x14ac:dyDescent="0.4">
      <c r="A438" s="23"/>
      <c r="B438" s="22"/>
    </row>
    <row r="439" spans="1:2" x14ac:dyDescent="0.4">
      <c r="A439" s="23"/>
      <c r="B439" s="22"/>
    </row>
    <row r="440" spans="1:2" x14ac:dyDescent="0.4">
      <c r="A440" s="23"/>
      <c r="B440" s="22"/>
    </row>
    <row r="441" spans="1:2" x14ac:dyDescent="0.4">
      <c r="A441" s="23"/>
      <c r="B441" s="22"/>
    </row>
    <row r="442" spans="1:2" x14ac:dyDescent="0.4">
      <c r="A442" s="23"/>
      <c r="B442" s="22"/>
    </row>
    <row r="443" spans="1:2" x14ac:dyDescent="0.4">
      <c r="A443" s="23"/>
      <c r="B443" s="22"/>
    </row>
    <row r="444" spans="1:2" x14ac:dyDescent="0.4">
      <c r="A444" s="23"/>
      <c r="B444" s="22"/>
    </row>
    <row r="445" spans="1:2" x14ac:dyDescent="0.4">
      <c r="A445" s="23"/>
      <c r="B445" s="22"/>
    </row>
    <row r="446" spans="1:2" x14ac:dyDescent="0.4">
      <c r="A446" s="23"/>
      <c r="B446" s="22"/>
    </row>
    <row r="447" spans="1:2" x14ac:dyDescent="0.4">
      <c r="A447" s="23"/>
      <c r="B447" s="22"/>
    </row>
    <row r="448" spans="1:2" x14ac:dyDescent="0.4">
      <c r="A448" s="23"/>
      <c r="B448" s="22"/>
    </row>
    <row r="449" spans="1:2" x14ac:dyDescent="0.4">
      <c r="A449" s="23"/>
      <c r="B449" s="22"/>
    </row>
    <row r="450" spans="1:2" x14ac:dyDescent="0.4">
      <c r="A450" s="23"/>
      <c r="B450" s="22"/>
    </row>
    <row r="451" spans="1:2" x14ac:dyDescent="0.4">
      <c r="A451" s="23"/>
      <c r="B451" s="22"/>
    </row>
    <row r="452" spans="1:2" x14ac:dyDescent="0.4">
      <c r="A452" s="23"/>
      <c r="B452" s="22"/>
    </row>
    <row r="453" spans="1:2" x14ac:dyDescent="0.4">
      <c r="A453" s="23"/>
      <c r="B453" s="22"/>
    </row>
    <row r="454" spans="1:2" x14ac:dyDescent="0.4">
      <c r="A454" s="23"/>
      <c r="B454" s="22"/>
    </row>
    <row r="455" spans="1:2" x14ac:dyDescent="0.4">
      <c r="A455" s="23"/>
      <c r="B455" s="22"/>
    </row>
    <row r="456" spans="1:2" x14ac:dyDescent="0.4">
      <c r="A456" s="23"/>
      <c r="B456" s="22"/>
    </row>
    <row r="457" spans="1:2" x14ac:dyDescent="0.4">
      <c r="A457" s="23"/>
      <c r="B457" s="22"/>
    </row>
    <row r="458" spans="1:2" x14ac:dyDescent="0.4">
      <c r="A458" s="23"/>
      <c r="B458" s="22"/>
    </row>
    <row r="459" spans="1:2" x14ac:dyDescent="0.4">
      <c r="A459" s="23"/>
      <c r="B459" s="22"/>
    </row>
    <row r="460" spans="1:2" x14ac:dyDescent="0.4">
      <c r="A460" s="23"/>
      <c r="B460" s="22"/>
    </row>
    <row r="461" spans="1:2" x14ac:dyDescent="0.4">
      <c r="A461" s="23"/>
      <c r="B461" s="22"/>
    </row>
    <row r="462" spans="1:2" x14ac:dyDescent="0.4">
      <c r="A462" s="23"/>
      <c r="B462" s="22"/>
    </row>
    <row r="463" spans="1:2" x14ac:dyDescent="0.4">
      <c r="A463" s="23"/>
      <c r="B463" s="22"/>
    </row>
    <row r="464" spans="1:2" x14ac:dyDescent="0.4">
      <c r="A464" s="23"/>
      <c r="B464" s="22"/>
    </row>
    <row r="465" spans="1:2" x14ac:dyDescent="0.4">
      <c r="A465" s="23"/>
      <c r="B465" s="22"/>
    </row>
    <row r="466" spans="1:2" x14ac:dyDescent="0.4">
      <c r="A466" s="23"/>
      <c r="B466" s="22"/>
    </row>
    <row r="467" spans="1:2" x14ac:dyDescent="0.4">
      <c r="A467" s="23"/>
      <c r="B467" s="22"/>
    </row>
    <row r="468" spans="1:2" x14ac:dyDescent="0.4">
      <c r="A468" s="23"/>
      <c r="B468" s="22"/>
    </row>
    <row r="469" spans="1:2" x14ac:dyDescent="0.4">
      <c r="A469" s="23"/>
      <c r="B469" s="22"/>
    </row>
    <row r="470" spans="1:2" x14ac:dyDescent="0.4">
      <c r="A470" s="23"/>
      <c r="B470" s="22"/>
    </row>
    <row r="471" spans="1:2" x14ac:dyDescent="0.4">
      <c r="A471" s="23"/>
      <c r="B471" s="22"/>
    </row>
    <row r="472" spans="1:2" x14ac:dyDescent="0.4">
      <c r="A472" s="23"/>
      <c r="B472" s="22"/>
    </row>
    <row r="473" spans="1:2" x14ac:dyDescent="0.4">
      <c r="A473" s="23"/>
      <c r="B473" s="22"/>
    </row>
    <row r="474" spans="1:2" x14ac:dyDescent="0.4">
      <c r="A474" s="23"/>
      <c r="B474" s="22"/>
    </row>
    <row r="475" spans="1:2" x14ac:dyDescent="0.4">
      <c r="A475" s="23"/>
      <c r="B475" s="22"/>
    </row>
    <row r="476" spans="1:2" x14ac:dyDescent="0.4">
      <c r="A476" s="23"/>
      <c r="B476" s="22"/>
    </row>
    <row r="477" spans="1:2" x14ac:dyDescent="0.4">
      <c r="A477" s="23"/>
      <c r="B477" s="22"/>
    </row>
    <row r="478" spans="1:2" x14ac:dyDescent="0.4">
      <c r="A478" s="23"/>
      <c r="B478" s="22"/>
    </row>
    <row r="479" spans="1:2" x14ac:dyDescent="0.4">
      <c r="A479" s="23"/>
      <c r="B479" s="22"/>
    </row>
    <row r="480" spans="1:2" x14ac:dyDescent="0.4">
      <c r="A480" s="23"/>
      <c r="B480" s="22"/>
    </row>
    <row r="481" spans="1:2" x14ac:dyDescent="0.4">
      <c r="A481" s="23"/>
      <c r="B481" s="22"/>
    </row>
    <row r="482" spans="1:2" x14ac:dyDescent="0.4">
      <c r="A482" s="23"/>
      <c r="B482" s="22"/>
    </row>
    <row r="483" spans="1:2" x14ac:dyDescent="0.4">
      <c r="A483" s="23"/>
      <c r="B483" s="22"/>
    </row>
    <row r="484" spans="1:2" x14ac:dyDescent="0.4">
      <c r="A484" s="23"/>
      <c r="B484" s="22"/>
    </row>
    <row r="485" spans="1:2" x14ac:dyDescent="0.4">
      <c r="A485" s="23"/>
      <c r="B485" s="22"/>
    </row>
    <row r="486" spans="1:2" x14ac:dyDescent="0.4">
      <c r="A486" s="23"/>
      <c r="B486" s="22"/>
    </row>
    <row r="487" spans="1:2" x14ac:dyDescent="0.4">
      <c r="A487" s="23"/>
      <c r="B487" s="22"/>
    </row>
    <row r="488" spans="1:2" x14ac:dyDescent="0.4">
      <c r="A488" s="23"/>
      <c r="B488" s="22"/>
    </row>
    <row r="489" spans="1:2" x14ac:dyDescent="0.4">
      <c r="A489" s="23"/>
      <c r="B489" s="22"/>
    </row>
    <row r="490" spans="1:2" x14ac:dyDescent="0.4">
      <c r="A490" s="23"/>
      <c r="B490" s="22"/>
    </row>
    <row r="491" spans="1:2" x14ac:dyDescent="0.4">
      <c r="A491" s="23"/>
      <c r="B491" s="22"/>
    </row>
    <row r="492" spans="1:2" x14ac:dyDescent="0.4">
      <c r="A492" s="23"/>
      <c r="B492" s="22"/>
    </row>
    <row r="493" spans="1:2" x14ac:dyDescent="0.4">
      <c r="A493" s="23"/>
      <c r="B493" s="22"/>
    </row>
    <row r="494" spans="1:2" x14ac:dyDescent="0.4">
      <c r="A494" s="23"/>
      <c r="B494" s="22"/>
    </row>
    <row r="495" spans="1:2" x14ac:dyDescent="0.4">
      <c r="A495" s="23"/>
      <c r="B495" s="22"/>
    </row>
    <row r="496" spans="1:2" x14ac:dyDescent="0.4">
      <c r="A496" s="23"/>
      <c r="B496" s="22"/>
    </row>
    <row r="497" spans="1:2" x14ac:dyDescent="0.4">
      <c r="A497" s="23"/>
      <c r="B497" s="22"/>
    </row>
    <row r="498" spans="1:2" x14ac:dyDescent="0.4">
      <c r="A498" s="23"/>
      <c r="B498" s="22"/>
    </row>
    <row r="499" spans="1:2" x14ac:dyDescent="0.4">
      <c r="A499" s="23"/>
      <c r="B499" s="22"/>
    </row>
    <row r="500" spans="1:2" x14ac:dyDescent="0.4">
      <c r="A500" s="23"/>
      <c r="B500" s="22"/>
    </row>
    <row r="501" spans="1:2" x14ac:dyDescent="0.4">
      <c r="A501" s="23"/>
      <c r="B501" s="22"/>
    </row>
    <row r="502" spans="1:2" x14ac:dyDescent="0.4">
      <c r="B502" s="22"/>
    </row>
    <row r="503" spans="1:2" x14ac:dyDescent="0.4">
      <c r="B503" s="22"/>
    </row>
    <row r="504" spans="1:2" x14ac:dyDescent="0.4">
      <c r="B504" s="22"/>
    </row>
    <row r="505" spans="1:2" x14ac:dyDescent="0.4">
      <c r="B505" s="22"/>
    </row>
    <row r="506" spans="1:2" x14ac:dyDescent="0.4">
      <c r="B506" s="22"/>
    </row>
    <row r="507" spans="1:2" x14ac:dyDescent="0.4">
      <c r="B507" s="22"/>
    </row>
    <row r="508" spans="1:2" x14ac:dyDescent="0.4">
      <c r="B508" s="22"/>
    </row>
    <row r="509" spans="1:2" x14ac:dyDescent="0.4">
      <c r="B509" s="22"/>
    </row>
    <row r="510" spans="1:2" x14ac:dyDescent="0.4">
      <c r="B510" s="22"/>
    </row>
    <row r="511" spans="1:2" x14ac:dyDescent="0.4">
      <c r="B511" s="22"/>
    </row>
    <row r="512" spans="1:2" x14ac:dyDescent="0.4">
      <c r="B512" s="22"/>
    </row>
    <row r="513" spans="2:2" x14ac:dyDescent="0.4">
      <c r="B513" s="22"/>
    </row>
    <row r="514" spans="2:2" x14ac:dyDescent="0.4">
      <c r="B514" s="22"/>
    </row>
    <row r="515" spans="2:2" x14ac:dyDescent="0.4">
      <c r="B515" s="22"/>
    </row>
    <row r="516" spans="2:2" x14ac:dyDescent="0.4">
      <c r="B516" s="22"/>
    </row>
    <row r="517" spans="2:2" x14ac:dyDescent="0.4">
      <c r="B517" s="22"/>
    </row>
    <row r="518" spans="2:2" x14ac:dyDescent="0.4">
      <c r="B518" s="22"/>
    </row>
    <row r="519" spans="2:2" x14ac:dyDescent="0.4">
      <c r="B519" s="22"/>
    </row>
    <row r="520" spans="2:2" x14ac:dyDescent="0.4">
      <c r="B520" s="22"/>
    </row>
    <row r="521" spans="2:2" x14ac:dyDescent="0.4">
      <c r="B521" s="22"/>
    </row>
    <row r="522" spans="2:2" x14ac:dyDescent="0.4">
      <c r="B522" s="22"/>
    </row>
    <row r="523" spans="2:2" x14ac:dyDescent="0.4">
      <c r="B523" s="22"/>
    </row>
    <row r="524" spans="2:2" x14ac:dyDescent="0.4">
      <c r="B524" s="22"/>
    </row>
    <row r="525" spans="2:2" x14ac:dyDescent="0.4">
      <c r="B525" s="22"/>
    </row>
    <row r="526" spans="2:2" x14ac:dyDescent="0.4">
      <c r="B526" s="22"/>
    </row>
    <row r="527" spans="2:2" x14ac:dyDescent="0.4">
      <c r="B527" s="22"/>
    </row>
    <row r="528" spans="2:2" x14ac:dyDescent="0.4">
      <c r="B528" s="22"/>
    </row>
    <row r="529" spans="2:2" x14ac:dyDescent="0.4">
      <c r="B529" s="22"/>
    </row>
    <row r="530" spans="2:2" x14ac:dyDescent="0.4">
      <c r="B530" s="22"/>
    </row>
    <row r="531" spans="2:2" x14ac:dyDescent="0.4">
      <c r="B531" s="22"/>
    </row>
    <row r="532" spans="2:2" x14ac:dyDescent="0.4">
      <c r="B532" s="22"/>
    </row>
    <row r="533" spans="2:2" x14ac:dyDescent="0.4">
      <c r="B533" s="22"/>
    </row>
    <row r="534" spans="2:2" x14ac:dyDescent="0.4">
      <c r="B534" s="22"/>
    </row>
    <row r="535" spans="2:2" x14ac:dyDescent="0.4">
      <c r="B535" s="22"/>
    </row>
    <row r="536" spans="2:2" x14ac:dyDescent="0.4">
      <c r="B536" s="22"/>
    </row>
    <row r="537" spans="2:2" x14ac:dyDescent="0.4">
      <c r="B537" s="22"/>
    </row>
    <row r="538" spans="2:2" x14ac:dyDescent="0.4">
      <c r="B538" s="22"/>
    </row>
    <row r="539" spans="2:2" x14ac:dyDescent="0.4">
      <c r="B539" s="22"/>
    </row>
    <row r="540" spans="2:2" x14ac:dyDescent="0.4">
      <c r="B540" s="22"/>
    </row>
    <row r="541" spans="2:2" x14ac:dyDescent="0.4">
      <c r="B541" s="22"/>
    </row>
    <row r="542" spans="2:2" x14ac:dyDescent="0.4">
      <c r="B542" s="22"/>
    </row>
    <row r="543" spans="2:2" x14ac:dyDescent="0.4">
      <c r="B543" s="22"/>
    </row>
    <row r="544" spans="2:2" x14ac:dyDescent="0.4">
      <c r="B544" s="22"/>
    </row>
    <row r="545" spans="2:2" x14ac:dyDescent="0.4">
      <c r="B545" s="22"/>
    </row>
    <row r="546" spans="2:2" x14ac:dyDescent="0.4">
      <c r="B546" s="22"/>
    </row>
    <row r="547" spans="2:2" x14ac:dyDescent="0.4">
      <c r="B547" s="22"/>
    </row>
    <row r="548" spans="2:2" x14ac:dyDescent="0.4">
      <c r="B548" s="22"/>
    </row>
    <row r="549" spans="2:2" x14ac:dyDescent="0.4">
      <c r="B549" s="22"/>
    </row>
    <row r="550" spans="2:2" x14ac:dyDescent="0.4">
      <c r="B550" s="22"/>
    </row>
    <row r="551" spans="2:2" x14ac:dyDescent="0.4">
      <c r="B551" s="22"/>
    </row>
    <row r="552" spans="2:2" x14ac:dyDescent="0.4">
      <c r="B552" s="22"/>
    </row>
    <row r="553" spans="2:2" x14ac:dyDescent="0.4">
      <c r="B553" s="22"/>
    </row>
    <row r="554" spans="2:2" x14ac:dyDescent="0.4">
      <c r="B554" s="22"/>
    </row>
    <row r="555" spans="2:2" x14ac:dyDescent="0.4">
      <c r="B555" s="22"/>
    </row>
    <row r="556" spans="2:2" x14ac:dyDescent="0.4">
      <c r="B556" s="22"/>
    </row>
    <row r="557" spans="2:2" x14ac:dyDescent="0.4">
      <c r="B557" s="22"/>
    </row>
    <row r="558" spans="2:2" x14ac:dyDescent="0.4">
      <c r="B558" s="22"/>
    </row>
    <row r="559" spans="2:2" x14ac:dyDescent="0.4">
      <c r="B559" s="22"/>
    </row>
    <row r="560" spans="2:2" x14ac:dyDescent="0.4">
      <c r="B560" s="22"/>
    </row>
    <row r="561" spans="2:2" x14ac:dyDescent="0.4">
      <c r="B561" s="22"/>
    </row>
    <row r="562" spans="2:2" x14ac:dyDescent="0.4">
      <c r="B562" s="22"/>
    </row>
    <row r="563" spans="2:2" x14ac:dyDescent="0.4">
      <c r="B563" s="22"/>
    </row>
    <row r="564" spans="2:2" x14ac:dyDescent="0.4">
      <c r="B564" s="22"/>
    </row>
    <row r="565" spans="2:2" x14ac:dyDescent="0.4">
      <c r="B565" s="22"/>
    </row>
    <row r="566" spans="2:2" x14ac:dyDescent="0.4">
      <c r="B566" s="22"/>
    </row>
    <row r="567" spans="2:2" x14ac:dyDescent="0.4">
      <c r="B567" s="22"/>
    </row>
    <row r="568" spans="2:2" x14ac:dyDescent="0.4">
      <c r="B568" s="22"/>
    </row>
    <row r="569" spans="2:2" x14ac:dyDescent="0.4">
      <c r="B569" s="22"/>
    </row>
    <row r="570" spans="2:2" x14ac:dyDescent="0.4">
      <c r="B570" s="22"/>
    </row>
    <row r="571" spans="2:2" x14ac:dyDescent="0.4">
      <c r="B571" s="22"/>
    </row>
    <row r="572" spans="2:2" x14ac:dyDescent="0.4">
      <c r="B572" s="22"/>
    </row>
    <row r="573" spans="2:2" x14ac:dyDescent="0.4">
      <c r="B573" s="22"/>
    </row>
    <row r="574" spans="2:2" x14ac:dyDescent="0.4">
      <c r="B574" s="22"/>
    </row>
    <row r="575" spans="2:2" x14ac:dyDescent="0.4">
      <c r="B575" s="22"/>
    </row>
    <row r="576" spans="2:2" x14ac:dyDescent="0.4">
      <c r="B576" s="22"/>
    </row>
    <row r="577" spans="2:2" x14ac:dyDescent="0.4">
      <c r="B577" s="22"/>
    </row>
    <row r="578" spans="2:2" x14ac:dyDescent="0.4">
      <c r="B578" s="22"/>
    </row>
    <row r="579" spans="2:2" x14ac:dyDescent="0.4">
      <c r="B579" s="22"/>
    </row>
    <row r="580" spans="2:2" x14ac:dyDescent="0.4">
      <c r="B580" s="22"/>
    </row>
    <row r="581" spans="2:2" x14ac:dyDescent="0.4">
      <c r="B581" s="22"/>
    </row>
    <row r="582" spans="2:2" x14ac:dyDescent="0.4">
      <c r="B582" s="22"/>
    </row>
    <row r="583" spans="2:2" x14ac:dyDescent="0.4">
      <c r="B583" s="22"/>
    </row>
    <row r="584" spans="2:2" x14ac:dyDescent="0.4">
      <c r="B584" s="22"/>
    </row>
    <row r="585" spans="2:2" x14ac:dyDescent="0.4">
      <c r="B585" s="22"/>
    </row>
    <row r="586" spans="2:2" x14ac:dyDescent="0.4">
      <c r="B586" s="22"/>
    </row>
    <row r="587" spans="2:2" x14ac:dyDescent="0.4">
      <c r="B587" s="22"/>
    </row>
    <row r="588" spans="2:2" x14ac:dyDescent="0.4">
      <c r="B588" s="22"/>
    </row>
    <row r="589" spans="2:2" x14ac:dyDescent="0.4">
      <c r="B589" s="22"/>
    </row>
    <row r="590" spans="2:2" x14ac:dyDescent="0.4">
      <c r="B590" s="22"/>
    </row>
    <row r="591" spans="2:2" x14ac:dyDescent="0.4">
      <c r="B591" s="22"/>
    </row>
    <row r="592" spans="2:2" x14ac:dyDescent="0.4">
      <c r="B592" s="22"/>
    </row>
    <row r="593" spans="2:2" x14ac:dyDescent="0.4">
      <c r="B593" s="22"/>
    </row>
    <row r="594" spans="2:2" x14ac:dyDescent="0.4">
      <c r="B594" s="22"/>
    </row>
    <row r="595" spans="2:2" x14ac:dyDescent="0.4">
      <c r="B595" s="22"/>
    </row>
    <row r="596" spans="2:2" x14ac:dyDescent="0.4">
      <c r="B596" s="22"/>
    </row>
    <row r="597" spans="2:2" x14ac:dyDescent="0.4">
      <c r="B597" s="22"/>
    </row>
    <row r="598" spans="2:2" x14ac:dyDescent="0.4">
      <c r="B598" s="22"/>
    </row>
    <row r="599" spans="2:2" x14ac:dyDescent="0.4">
      <c r="B599" s="22"/>
    </row>
    <row r="600" spans="2:2" x14ac:dyDescent="0.4">
      <c r="B600" s="22"/>
    </row>
    <row r="601" spans="2:2" x14ac:dyDescent="0.4">
      <c r="B601" s="22"/>
    </row>
    <row r="602" spans="2:2" x14ac:dyDescent="0.4">
      <c r="B602" s="22"/>
    </row>
    <row r="603" spans="2:2" x14ac:dyDescent="0.4">
      <c r="B603" s="22"/>
    </row>
    <row r="604" spans="2:2" x14ac:dyDescent="0.4">
      <c r="B604" s="22"/>
    </row>
    <row r="605" spans="2:2" x14ac:dyDescent="0.4">
      <c r="B605" s="22"/>
    </row>
    <row r="606" spans="2:2" x14ac:dyDescent="0.4">
      <c r="B606" s="22"/>
    </row>
    <row r="607" spans="2:2" x14ac:dyDescent="0.4">
      <c r="B607" s="22"/>
    </row>
    <row r="608" spans="2:2" x14ac:dyDescent="0.4">
      <c r="B608" s="22"/>
    </row>
    <row r="609" spans="2:2" x14ac:dyDescent="0.4">
      <c r="B609" s="22"/>
    </row>
    <row r="610" spans="2:2" x14ac:dyDescent="0.4">
      <c r="B610" s="22"/>
    </row>
    <row r="611" spans="2:2" x14ac:dyDescent="0.4">
      <c r="B611" s="22"/>
    </row>
    <row r="612" spans="2:2" x14ac:dyDescent="0.4">
      <c r="B612" s="22"/>
    </row>
    <row r="613" spans="2:2" x14ac:dyDescent="0.4">
      <c r="B613" s="22"/>
    </row>
    <row r="614" spans="2:2" x14ac:dyDescent="0.4">
      <c r="B614" s="22"/>
    </row>
    <row r="615" spans="2:2" x14ac:dyDescent="0.4">
      <c r="B615" s="22"/>
    </row>
    <row r="616" spans="2:2" x14ac:dyDescent="0.4">
      <c r="B616" s="22"/>
    </row>
    <row r="617" spans="2:2" x14ac:dyDescent="0.4">
      <c r="B617" s="22"/>
    </row>
    <row r="618" spans="2:2" x14ac:dyDescent="0.4">
      <c r="B618" s="22"/>
    </row>
    <row r="619" spans="2:2" x14ac:dyDescent="0.4">
      <c r="B619" s="22"/>
    </row>
    <row r="620" spans="2:2" x14ac:dyDescent="0.4">
      <c r="B620" s="22"/>
    </row>
    <row r="621" spans="2:2" x14ac:dyDescent="0.4">
      <c r="B621" s="22"/>
    </row>
    <row r="622" spans="2:2" x14ac:dyDescent="0.4">
      <c r="B622" s="22"/>
    </row>
    <row r="623" spans="2:2" x14ac:dyDescent="0.4">
      <c r="B623" s="22"/>
    </row>
    <row r="624" spans="2:2" x14ac:dyDescent="0.4">
      <c r="B624" s="22"/>
    </row>
    <row r="625" spans="2:2" x14ac:dyDescent="0.4">
      <c r="B625" s="22"/>
    </row>
    <row r="626" spans="2:2" x14ac:dyDescent="0.4">
      <c r="B626" s="22"/>
    </row>
    <row r="627" spans="2:2" x14ac:dyDescent="0.4">
      <c r="B627" s="22"/>
    </row>
    <row r="628" spans="2:2" x14ac:dyDescent="0.4">
      <c r="B628" s="22"/>
    </row>
    <row r="629" spans="2:2" x14ac:dyDescent="0.4">
      <c r="B629" s="22"/>
    </row>
    <row r="630" spans="2:2" x14ac:dyDescent="0.4">
      <c r="B630" s="22"/>
    </row>
    <row r="631" spans="2:2" x14ac:dyDescent="0.4">
      <c r="B631" s="22"/>
    </row>
    <row r="632" spans="2:2" x14ac:dyDescent="0.4">
      <c r="B632" s="22"/>
    </row>
    <row r="633" spans="2:2" x14ac:dyDescent="0.4">
      <c r="B633" s="22"/>
    </row>
    <row r="634" spans="2:2" x14ac:dyDescent="0.4">
      <c r="B634" s="22"/>
    </row>
    <row r="635" spans="2:2" x14ac:dyDescent="0.4">
      <c r="B635" s="22"/>
    </row>
    <row r="636" spans="2:2" x14ac:dyDescent="0.4">
      <c r="B636" s="22"/>
    </row>
    <row r="637" spans="2:2" x14ac:dyDescent="0.4">
      <c r="B637" s="22"/>
    </row>
    <row r="638" spans="2:2" x14ac:dyDescent="0.4">
      <c r="B638" s="22"/>
    </row>
    <row r="639" spans="2:2" x14ac:dyDescent="0.4">
      <c r="B639" s="22"/>
    </row>
    <row r="640" spans="2:2" x14ac:dyDescent="0.4">
      <c r="B640" s="22"/>
    </row>
    <row r="641" spans="2:2" x14ac:dyDescent="0.4">
      <c r="B641" s="22"/>
    </row>
    <row r="642" spans="2:2" x14ac:dyDescent="0.4">
      <c r="B642" s="22"/>
    </row>
    <row r="643" spans="2:2" x14ac:dyDescent="0.4">
      <c r="B643" s="22"/>
    </row>
    <row r="644" spans="2:2" x14ac:dyDescent="0.4">
      <c r="B644" s="22"/>
    </row>
    <row r="645" spans="2:2" x14ac:dyDescent="0.4">
      <c r="B645" s="22"/>
    </row>
    <row r="646" spans="2:2" x14ac:dyDescent="0.4">
      <c r="B646" s="22"/>
    </row>
    <row r="647" spans="2:2" x14ac:dyDescent="0.4">
      <c r="B647" s="22"/>
    </row>
    <row r="648" spans="2:2" x14ac:dyDescent="0.4">
      <c r="B648" s="22"/>
    </row>
    <row r="649" spans="2:2" x14ac:dyDescent="0.4">
      <c r="B649" s="22"/>
    </row>
    <row r="650" spans="2:2" x14ac:dyDescent="0.4">
      <c r="B650" s="22"/>
    </row>
    <row r="651" spans="2:2" x14ac:dyDescent="0.4">
      <c r="B651" s="22"/>
    </row>
    <row r="652" spans="2:2" x14ac:dyDescent="0.4">
      <c r="B652" s="22"/>
    </row>
    <row r="653" spans="2:2" x14ac:dyDescent="0.4">
      <c r="B653" s="22"/>
    </row>
    <row r="654" spans="2:2" x14ac:dyDescent="0.4">
      <c r="B654" s="22"/>
    </row>
    <row r="655" spans="2:2" x14ac:dyDescent="0.4">
      <c r="B655" s="22"/>
    </row>
    <row r="656" spans="2:2" x14ac:dyDescent="0.4">
      <c r="B656" s="22"/>
    </row>
    <row r="657" spans="2:2" x14ac:dyDescent="0.4">
      <c r="B657" s="22"/>
    </row>
    <row r="658" spans="2:2" x14ac:dyDescent="0.4">
      <c r="B658" s="22"/>
    </row>
    <row r="659" spans="2:2" x14ac:dyDescent="0.4">
      <c r="B659" s="22"/>
    </row>
    <row r="660" spans="2:2" x14ac:dyDescent="0.4">
      <c r="B660" s="22"/>
    </row>
    <row r="661" spans="2:2" x14ac:dyDescent="0.4">
      <c r="B661" s="22"/>
    </row>
    <row r="662" spans="2:2" x14ac:dyDescent="0.4">
      <c r="B662" s="22"/>
    </row>
    <row r="663" spans="2:2" x14ac:dyDescent="0.4">
      <c r="B663" s="22"/>
    </row>
    <row r="664" spans="2:2" x14ac:dyDescent="0.4">
      <c r="B664" s="22"/>
    </row>
    <row r="665" spans="2:2" x14ac:dyDescent="0.4">
      <c r="B665" s="22"/>
    </row>
    <row r="666" spans="2:2" x14ac:dyDescent="0.4">
      <c r="B666" s="22"/>
    </row>
    <row r="667" spans="2:2" x14ac:dyDescent="0.4">
      <c r="B667" s="22"/>
    </row>
    <row r="668" spans="2:2" x14ac:dyDescent="0.4">
      <c r="B668" s="22"/>
    </row>
    <row r="669" spans="2:2" x14ac:dyDescent="0.4">
      <c r="B669" s="22"/>
    </row>
    <row r="670" spans="2:2" x14ac:dyDescent="0.4">
      <c r="B670" s="22"/>
    </row>
    <row r="671" spans="2:2" x14ac:dyDescent="0.4">
      <c r="B671" s="22"/>
    </row>
    <row r="672" spans="2:2" x14ac:dyDescent="0.4">
      <c r="B672" s="22"/>
    </row>
    <row r="673" spans="2:2" x14ac:dyDescent="0.4">
      <c r="B673" s="22"/>
    </row>
    <row r="674" spans="2:2" x14ac:dyDescent="0.4">
      <c r="B674" s="22"/>
    </row>
    <row r="675" spans="2:2" x14ac:dyDescent="0.4">
      <c r="B675" s="22"/>
    </row>
    <row r="676" spans="2:2" x14ac:dyDescent="0.4">
      <c r="B676" s="22"/>
    </row>
    <row r="677" spans="2:2" x14ac:dyDescent="0.4">
      <c r="B677" s="22"/>
    </row>
    <row r="678" spans="2:2" x14ac:dyDescent="0.4">
      <c r="B678" s="22"/>
    </row>
    <row r="679" spans="2:2" x14ac:dyDescent="0.4">
      <c r="B679" s="22"/>
    </row>
    <row r="680" spans="2:2" x14ac:dyDescent="0.4">
      <c r="B680" s="22"/>
    </row>
    <row r="681" spans="2:2" x14ac:dyDescent="0.4">
      <c r="B681" s="22"/>
    </row>
    <row r="682" spans="2:2" x14ac:dyDescent="0.4">
      <c r="B682" s="22"/>
    </row>
    <row r="683" spans="2:2" x14ac:dyDescent="0.4">
      <c r="B683" s="22"/>
    </row>
    <row r="684" spans="2:2" x14ac:dyDescent="0.4">
      <c r="B684" s="22"/>
    </row>
    <row r="685" spans="2:2" x14ac:dyDescent="0.4">
      <c r="B685" s="22"/>
    </row>
    <row r="686" spans="2:2" x14ac:dyDescent="0.4">
      <c r="B686" s="22"/>
    </row>
    <row r="687" spans="2:2" x14ac:dyDescent="0.4">
      <c r="B687" s="22"/>
    </row>
    <row r="688" spans="2:2" x14ac:dyDescent="0.4">
      <c r="B688" s="22"/>
    </row>
    <row r="689" spans="2:2" x14ac:dyDescent="0.4">
      <c r="B689" s="22"/>
    </row>
    <row r="690" spans="2:2" x14ac:dyDescent="0.4">
      <c r="B690" s="22"/>
    </row>
    <row r="691" spans="2:2" x14ac:dyDescent="0.4">
      <c r="B691" s="22"/>
    </row>
    <row r="692" spans="2:2" x14ac:dyDescent="0.4">
      <c r="B692" s="22"/>
    </row>
    <row r="693" spans="2:2" x14ac:dyDescent="0.4">
      <c r="B693" s="22"/>
    </row>
    <row r="694" spans="2:2" x14ac:dyDescent="0.4">
      <c r="B694" s="22"/>
    </row>
    <row r="695" spans="2:2" x14ac:dyDescent="0.4">
      <c r="B695" s="22"/>
    </row>
    <row r="696" spans="2:2" x14ac:dyDescent="0.4">
      <c r="B696" s="22"/>
    </row>
    <row r="697" spans="2:2" x14ac:dyDescent="0.4">
      <c r="B697" s="22"/>
    </row>
    <row r="698" spans="2:2" x14ac:dyDescent="0.4">
      <c r="B698" s="22"/>
    </row>
    <row r="699" spans="2:2" x14ac:dyDescent="0.4">
      <c r="B699" s="22"/>
    </row>
    <row r="700" spans="2:2" x14ac:dyDescent="0.4">
      <c r="B700" s="22"/>
    </row>
    <row r="701" spans="2:2" x14ac:dyDescent="0.4">
      <c r="B701" s="22"/>
    </row>
    <row r="702" spans="2:2" x14ac:dyDescent="0.4">
      <c r="B702" s="22"/>
    </row>
    <row r="703" spans="2:2" x14ac:dyDescent="0.4">
      <c r="B703" s="22"/>
    </row>
    <row r="704" spans="2:2" x14ac:dyDescent="0.4">
      <c r="B704" s="22"/>
    </row>
    <row r="705" spans="2:2" x14ac:dyDescent="0.4">
      <c r="B705" s="22"/>
    </row>
    <row r="706" spans="2:2" x14ac:dyDescent="0.4">
      <c r="B706" s="22"/>
    </row>
    <row r="707" spans="2:2" x14ac:dyDescent="0.4">
      <c r="B707" s="22"/>
    </row>
    <row r="708" spans="2:2" x14ac:dyDescent="0.4">
      <c r="B708" s="22"/>
    </row>
    <row r="709" spans="2:2" x14ac:dyDescent="0.4">
      <c r="B709" s="22"/>
    </row>
    <row r="710" spans="2:2" x14ac:dyDescent="0.4">
      <c r="B710" s="22"/>
    </row>
    <row r="711" spans="2:2" x14ac:dyDescent="0.4">
      <c r="B711" s="22"/>
    </row>
    <row r="712" spans="2:2" x14ac:dyDescent="0.4">
      <c r="B712" s="22"/>
    </row>
    <row r="713" spans="2:2" x14ac:dyDescent="0.4">
      <c r="B713" s="22"/>
    </row>
    <row r="714" spans="2:2" x14ac:dyDescent="0.4">
      <c r="B714" s="22"/>
    </row>
    <row r="715" spans="2:2" x14ac:dyDescent="0.4">
      <c r="B715" s="22"/>
    </row>
    <row r="716" spans="2:2" x14ac:dyDescent="0.4">
      <c r="B716" s="22"/>
    </row>
    <row r="717" spans="2:2" x14ac:dyDescent="0.4">
      <c r="B717" s="22"/>
    </row>
    <row r="718" spans="2:2" x14ac:dyDescent="0.4">
      <c r="B718" s="22"/>
    </row>
    <row r="719" spans="2:2" x14ac:dyDescent="0.4">
      <c r="B719" s="22"/>
    </row>
    <row r="720" spans="2:2" x14ac:dyDescent="0.4">
      <c r="B720" s="22"/>
    </row>
    <row r="721" spans="2:2" x14ac:dyDescent="0.4">
      <c r="B721" s="22"/>
    </row>
    <row r="722" spans="2:2" x14ac:dyDescent="0.4">
      <c r="B722" s="22"/>
    </row>
    <row r="723" spans="2:2" x14ac:dyDescent="0.4">
      <c r="B723" s="22"/>
    </row>
    <row r="724" spans="2:2" x14ac:dyDescent="0.4">
      <c r="B724" s="22"/>
    </row>
    <row r="725" spans="2:2" x14ac:dyDescent="0.4">
      <c r="B725" s="22"/>
    </row>
    <row r="726" spans="2:2" x14ac:dyDescent="0.4">
      <c r="B726" s="22"/>
    </row>
    <row r="727" spans="2:2" x14ac:dyDescent="0.4">
      <c r="B727" s="22"/>
    </row>
    <row r="728" spans="2:2" x14ac:dyDescent="0.4">
      <c r="B728" s="22"/>
    </row>
    <row r="729" spans="2:2" x14ac:dyDescent="0.4">
      <c r="B729" s="22"/>
    </row>
    <row r="730" spans="2:2" x14ac:dyDescent="0.4">
      <c r="B730" s="22"/>
    </row>
    <row r="731" spans="2:2" x14ac:dyDescent="0.4">
      <c r="B731" s="22"/>
    </row>
    <row r="732" spans="2:2" x14ac:dyDescent="0.4">
      <c r="B732" s="22"/>
    </row>
    <row r="733" spans="2:2" x14ac:dyDescent="0.4">
      <c r="B733" s="22"/>
    </row>
    <row r="734" spans="2:2" x14ac:dyDescent="0.4">
      <c r="B734" s="22"/>
    </row>
    <row r="735" spans="2:2" x14ac:dyDescent="0.4">
      <c r="B735" s="22"/>
    </row>
    <row r="736" spans="2:2" x14ac:dyDescent="0.4">
      <c r="B736" s="22"/>
    </row>
    <row r="737" spans="2:2" x14ac:dyDescent="0.4">
      <c r="B737" s="22"/>
    </row>
    <row r="738" spans="2:2" x14ac:dyDescent="0.4">
      <c r="B738" s="22"/>
    </row>
    <row r="739" spans="2:2" x14ac:dyDescent="0.4">
      <c r="B739" s="22"/>
    </row>
    <row r="740" spans="2:2" x14ac:dyDescent="0.4">
      <c r="B740" s="22"/>
    </row>
    <row r="741" spans="2:2" x14ac:dyDescent="0.4">
      <c r="B741" s="22"/>
    </row>
    <row r="742" spans="2:2" x14ac:dyDescent="0.4">
      <c r="B742" s="22"/>
    </row>
    <row r="743" spans="2:2" x14ac:dyDescent="0.4">
      <c r="B743" s="22"/>
    </row>
    <row r="744" spans="2:2" x14ac:dyDescent="0.4">
      <c r="B744" s="22"/>
    </row>
    <row r="745" spans="2:2" x14ac:dyDescent="0.4">
      <c r="B745" s="22"/>
    </row>
    <row r="746" spans="2:2" x14ac:dyDescent="0.4">
      <c r="B746" s="22"/>
    </row>
    <row r="747" spans="2:2" x14ac:dyDescent="0.4">
      <c r="B747" s="22"/>
    </row>
    <row r="748" spans="2:2" x14ac:dyDescent="0.4">
      <c r="B748" s="22"/>
    </row>
    <row r="749" spans="2:2" x14ac:dyDescent="0.4">
      <c r="B749" s="22"/>
    </row>
    <row r="750" spans="2:2" x14ac:dyDescent="0.4">
      <c r="B750" s="22"/>
    </row>
    <row r="751" spans="2:2" x14ac:dyDescent="0.4">
      <c r="B751" s="22"/>
    </row>
    <row r="752" spans="2:2" x14ac:dyDescent="0.4">
      <c r="B752" s="22"/>
    </row>
    <row r="753" spans="2:2" x14ac:dyDescent="0.4">
      <c r="B753" s="22"/>
    </row>
    <row r="754" spans="2:2" x14ac:dyDescent="0.4">
      <c r="B754" s="22"/>
    </row>
    <row r="755" spans="2:2" x14ac:dyDescent="0.4">
      <c r="B755" s="22"/>
    </row>
    <row r="756" spans="2:2" x14ac:dyDescent="0.4">
      <c r="B756" s="22"/>
    </row>
    <row r="757" spans="2:2" x14ac:dyDescent="0.4">
      <c r="B757" s="22"/>
    </row>
    <row r="758" spans="2:2" x14ac:dyDescent="0.4">
      <c r="B758" s="22"/>
    </row>
    <row r="759" spans="2:2" x14ac:dyDescent="0.4">
      <c r="B759" s="22"/>
    </row>
    <row r="760" spans="2:2" x14ac:dyDescent="0.4">
      <c r="B760" s="22"/>
    </row>
    <row r="761" spans="2:2" x14ac:dyDescent="0.4">
      <c r="B761" s="22"/>
    </row>
    <row r="762" spans="2:2" x14ac:dyDescent="0.4">
      <c r="B762" s="22"/>
    </row>
    <row r="763" spans="2:2" x14ac:dyDescent="0.4">
      <c r="B763" s="22"/>
    </row>
    <row r="764" spans="2:2" x14ac:dyDescent="0.4">
      <c r="B764" s="22"/>
    </row>
    <row r="765" spans="2:2" x14ac:dyDescent="0.4">
      <c r="B765" s="22"/>
    </row>
    <row r="766" spans="2:2" x14ac:dyDescent="0.4">
      <c r="B766" s="22"/>
    </row>
    <row r="767" spans="2:2" x14ac:dyDescent="0.4">
      <c r="B767" s="22"/>
    </row>
    <row r="768" spans="2:2" x14ac:dyDescent="0.4">
      <c r="B768" s="22"/>
    </row>
    <row r="769" spans="2:2" x14ac:dyDescent="0.4">
      <c r="B769" s="22"/>
    </row>
    <row r="770" spans="2:2" x14ac:dyDescent="0.4">
      <c r="B770" s="22"/>
    </row>
    <row r="771" spans="2:2" x14ac:dyDescent="0.4">
      <c r="B771" s="22"/>
    </row>
    <row r="772" spans="2:2" x14ac:dyDescent="0.4">
      <c r="B772" s="22"/>
    </row>
    <row r="773" spans="2:2" x14ac:dyDescent="0.4">
      <c r="B773" s="22"/>
    </row>
    <row r="774" spans="2:2" x14ac:dyDescent="0.4">
      <c r="B774" s="22"/>
    </row>
    <row r="775" spans="2:2" x14ac:dyDescent="0.4">
      <c r="B775" s="22"/>
    </row>
    <row r="776" spans="2:2" x14ac:dyDescent="0.4">
      <c r="B776" s="22"/>
    </row>
    <row r="777" spans="2:2" x14ac:dyDescent="0.4">
      <c r="B777" s="22"/>
    </row>
    <row r="778" spans="2:2" x14ac:dyDescent="0.4">
      <c r="B778" s="22"/>
    </row>
    <row r="779" spans="2:2" x14ac:dyDescent="0.4">
      <c r="B779" s="22"/>
    </row>
    <row r="780" spans="2:2" x14ac:dyDescent="0.4">
      <c r="B780" s="22"/>
    </row>
    <row r="781" spans="2:2" x14ac:dyDescent="0.4">
      <c r="B781" s="22"/>
    </row>
    <row r="782" spans="2:2" x14ac:dyDescent="0.4">
      <c r="B782" s="22"/>
    </row>
    <row r="783" spans="2:2" x14ac:dyDescent="0.4">
      <c r="B783" s="22"/>
    </row>
    <row r="784" spans="2:2" x14ac:dyDescent="0.4">
      <c r="B784" s="22"/>
    </row>
    <row r="785" spans="2:2" x14ac:dyDescent="0.4">
      <c r="B785" s="22"/>
    </row>
    <row r="786" spans="2:2" x14ac:dyDescent="0.4">
      <c r="B786" s="22"/>
    </row>
    <row r="787" spans="2:2" x14ac:dyDescent="0.4">
      <c r="B787" s="22"/>
    </row>
    <row r="788" spans="2:2" x14ac:dyDescent="0.4">
      <c r="B788" s="22"/>
    </row>
    <row r="789" spans="2:2" x14ac:dyDescent="0.4">
      <c r="B789" s="22"/>
    </row>
    <row r="790" spans="2:2" x14ac:dyDescent="0.4">
      <c r="B790" s="22"/>
    </row>
    <row r="791" spans="2:2" x14ac:dyDescent="0.4">
      <c r="B791" s="22"/>
    </row>
    <row r="792" spans="2:2" x14ac:dyDescent="0.4">
      <c r="B792" s="22"/>
    </row>
    <row r="793" spans="2:2" x14ac:dyDescent="0.4">
      <c r="B793" s="22"/>
    </row>
    <row r="794" spans="2:2" x14ac:dyDescent="0.4">
      <c r="B794" s="22"/>
    </row>
    <row r="795" spans="2:2" x14ac:dyDescent="0.4">
      <c r="B795" s="22"/>
    </row>
    <row r="796" spans="2:2" x14ac:dyDescent="0.4">
      <c r="B796" s="22"/>
    </row>
    <row r="797" spans="2:2" x14ac:dyDescent="0.4">
      <c r="B797" s="22"/>
    </row>
    <row r="798" spans="2:2" x14ac:dyDescent="0.4">
      <c r="B798" s="22"/>
    </row>
    <row r="799" spans="2:2" x14ac:dyDescent="0.4">
      <c r="B799" s="22"/>
    </row>
    <row r="800" spans="2:2" x14ac:dyDescent="0.4">
      <c r="B800" s="22"/>
    </row>
    <row r="801" spans="2:2" x14ac:dyDescent="0.4">
      <c r="B801" s="22"/>
    </row>
    <row r="802" spans="2:2" x14ac:dyDescent="0.4">
      <c r="B802" s="22"/>
    </row>
    <row r="803" spans="2:2" x14ac:dyDescent="0.4">
      <c r="B803" s="22"/>
    </row>
    <row r="804" spans="2:2" x14ac:dyDescent="0.4">
      <c r="B804" s="22"/>
    </row>
    <row r="805" spans="2:2" x14ac:dyDescent="0.4">
      <c r="B805" s="22"/>
    </row>
    <row r="806" spans="2:2" x14ac:dyDescent="0.4">
      <c r="B806" s="22"/>
    </row>
    <row r="807" spans="2:2" x14ac:dyDescent="0.4">
      <c r="B807" s="22"/>
    </row>
    <row r="808" spans="2:2" x14ac:dyDescent="0.4">
      <c r="B808" s="22"/>
    </row>
    <row r="809" spans="2:2" x14ac:dyDescent="0.4">
      <c r="B809" s="22"/>
    </row>
    <row r="810" spans="2:2" x14ac:dyDescent="0.4">
      <c r="B810" s="22"/>
    </row>
    <row r="811" spans="2:2" x14ac:dyDescent="0.4">
      <c r="B811" s="22"/>
    </row>
    <row r="812" spans="2:2" x14ac:dyDescent="0.4">
      <c r="B812" s="22"/>
    </row>
    <row r="813" spans="2:2" x14ac:dyDescent="0.4">
      <c r="B813" s="22"/>
    </row>
    <row r="814" spans="2:2" x14ac:dyDescent="0.4">
      <c r="B814" s="22"/>
    </row>
    <row r="815" spans="2:2" x14ac:dyDescent="0.4">
      <c r="B815" s="22"/>
    </row>
    <row r="816" spans="2:2" x14ac:dyDescent="0.4">
      <c r="B816" s="22"/>
    </row>
    <row r="817" spans="2:2" x14ac:dyDescent="0.4">
      <c r="B817" s="22"/>
    </row>
    <row r="818" spans="2:2" x14ac:dyDescent="0.4">
      <c r="B818" s="22"/>
    </row>
    <row r="819" spans="2:2" x14ac:dyDescent="0.4">
      <c r="B819" s="22"/>
    </row>
    <row r="820" spans="2:2" x14ac:dyDescent="0.4">
      <c r="B820" s="22"/>
    </row>
    <row r="821" spans="2:2" x14ac:dyDescent="0.4">
      <c r="B821" s="22"/>
    </row>
    <row r="822" spans="2:2" x14ac:dyDescent="0.4">
      <c r="B822" s="22"/>
    </row>
    <row r="823" spans="2:2" x14ac:dyDescent="0.4">
      <c r="B823" s="22"/>
    </row>
    <row r="824" spans="2:2" x14ac:dyDescent="0.4">
      <c r="B824" s="22"/>
    </row>
    <row r="825" spans="2:2" x14ac:dyDescent="0.4">
      <c r="B825" s="22"/>
    </row>
    <row r="826" spans="2:2" x14ac:dyDescent="0.4">
      <c r="B826" s="22"/>
    </row>
    <row r="827" spans="2:2" x14ac:dyDescent="0.4">
      <c r="B827" s="22"/>
    </row>
    <row r="828" spans="2:2" x14ac:dyDescent="0.4">
      <c r="B828" s="22"/>
    </row>
    <row r="829" spans="2:2" x14ac:dyDescent="0.4">
      <c r="B829" s="22"/>
    </row>
    <row r="830" spans="2:2" x14ac:dyDescent="0.4">
      <c r="B830" s="22"/>
    </row>
    <row r="831" spans="2:2" x14ac:dyDescent="0.4">
      <c r="B831" s="22"/>
    </row>
    <row r="832" spans="2:2" x14ac:dyDescent="0.4">
      <c r="B832" s="22"/>
    </row>
    <row r="833" spans="2:2" x14ac:dyDescent="0.4">
      <c r="B833" s="22"/>
    </row>
    <row r="834" spans="2:2" x14ac:dyDescent="0.4">
      <c r="B834" s="22"/>
    </row>
    <row r="835" spans="2:2" x14ac:dyDescent="0.4">
      <c r="B835" s="22"/>
    </row>
    <row r="836" spans="2:2" x14ac:dyDescent="0.4">
      <c r="B836" s="22"/>
    </row>
    <row r="837" spans="2:2" x14ac:dyDescent="0.4">
      <c r="B837" s="22"/>
    </row>
    <row r="838" spans="2:2" x14ac:dyDescent="0.4">
      <c r="B838" s="22"/>
    </row>
    <row r="839" spans="2:2" x14ac:dyDescent="0.4">
      <c r="B839" s="22"/>
    </row>
    <row r="840" spans="2:2" x14ac:dyDescent="0.4">
      <c r="B840" s="22"/>
    </row>
    <row r="841" spans="2:2" x14ac:dyDescent="0.4">
      <c r="B841" s="22"/>
    </row>
    <row r="842" spans="2:2" x14ac:dyDescent="0.4">
      <c r="B842" s="22"/>
    </row>
    <row r="843" spans="2:2" x14ac:dyDescent="0.4">
      <c r="B843" s="22"/>
    </row>
    <row r="844" spans="2:2" x14ac:dyDescent="0.4">
      <c r="B844" s="22"/>
    </row>
    <row r="845" spans="2:2" x14ac:dyDescent="0.4">
      <c r="B845" s="22"/>
    </row>
    <row r="846" spans="2:2" x14ac:dyDescent="0.4">
      <c r="B846" s="22"/>
    </row>
    <row r="847" spans="2:2" x14ac:dyDescent="0.4">
      <c r="B847" s="22"/>
    </row>
    <row r="848" spans="2:2" x14ac:dyDescent="0.4">
      <c r="B848" s="22"/>
    </row>
    <row r="849" spans="2:2" x14ac:dyDescent="0.4">
      <c r="B849" s="22"/>
    </row>
    <row r="850" spans="2:2" x14ac:dyDescent="0.4">
      <c r="B850" s="22"/>
    </row>
    <row r="851" spans="2:2" x14ac:dyDescent="0.4">
      <c r="B851" s="22"/>
    </row>
    <row r="852" spans="2:2" x14ac:dyDescent="0.4">
      <c r="B852" s="22"/>
    </row>
    <row r="853" spans="2:2" x14ac:dyDescent="0.4">
      <c r="B853" s="22"/>
    </row>
    <row r="854" spans="2:2" x14ac:dyDescent="0.4">
      <c r="B854" s="22"/>
    </row>
    <row r="855" spans="2:2" x14ac:dyDescent="0.4">
      <c r="B855" s="22"/>
    </row>
    <row r="856" spans="2:2" x14ac:dyDescent="0.4">
      <c r="B856" s="22"/>
    </row>
    <row r="857" spans="2:2" x14ac:dyDescent="0.4">
      <c r="B857" s="22"/>
    </row>
    <row r="858" spans="2:2" x14ac:dyDescent="0.4">
      <c r="B858" s="22"/>
    </row>
    <row r="859" spans="2:2" x14ac:dyDescent="0.4">
      <c r="B859" s="22"/>
    </row>
    <row r="860" spans="2:2" x14ac:dyDescent="0.4">
      <c r="B860" s="22"/>
    </row>
    <row r="861" spans="2:2" x14ac:dyDescent="0.4">
      <c r="B861" s="22"/>
    </row>
    <row r="862" spans="2:2" x14ac:dyDescent="0.4">
      <c r="B862" s="22"/>
    </row>
    <row r="863" spans="2:2" x14ac:dyDescent="0.4">
      <c r="B863" s="22"/>
    </row>
    <row r="864" spans="2:2" x14ac:dyDescent="0.4">
      <c r="B864" s="22"/>
    </row>
    <row r="865" spans="2:2" x14ac:dyDescent="0.4">
      <c r="B865" s="22"/>
    </row>
    <row r="866" spans="2:2" x14ac:dyDescent="0.4">
      <c r="B866" s="22"/>
    </row>
    <row r="867" spans="2:2" x14ac:dyDescent="0.4">
      <c r="B867" s="22"/>
    </row>
    <row r="868" spans="2:2" x14ac:dyDescent="0.4">
      <c r="B868" s="22"/>
    </row>
    <row r="869" spans="2:2" x14ac:dyDescent="0.4">
      <c r="B869" s="22"/>
    </row>
    <row r="870" spans="2:2" x14ac:dyDescent="0.4">
      <c r="B870" s="22"/>
    </row>
    <row r="871" spans="2:2" x14ac:dyDescent="0.4">
      <c r="B871" s="22"/>
    </row>
    <row r="872" spans="2:2" x14ac:dyDescent="0.4">
      <c r="B872" s="22"/>
    </row>
    <row r="873" spans="2:2" x14ac:dyDescent="0.4">
      <c r="B873" s="22"/>
    </row>
    <row r="874" spans="2:2" x14ac:dyDescent="0.4">
      <c r="B874" s="22"/>
    </row>
    <row r="875" spans="2:2" x14ac:dyDescent="0.4">
      <c r="B875" s="22"/>
    </row>
    <row r="876" spans="2:2" x14ac:dyDescent="0.4">
      <c r="B876" s="22"/>
    </row>
    <row r="877" spans="2:2" x14ac:dyDescent="0.4">
      <c r="B877" s="22"/>
    </row>
    <row r="878" spans="2:2" x14ac:dyDescent="0.4">
      <c r="B878" s="22"/>
    </row>
    <row r="879" spans="2:2" x14ac:dyDescent="0.4">
      <c r="B879" s="22"/>
    </row>
    <row r="880" spans="2:2" x14ac:dyDescent="0.4">
      <c r="B880" s="22"/>
    </row>
    <row r="881" spans="2:2" x14ac:dyDescent="0.4">
      <c r="B881" s="22"/>
    </row>
    <row r="882" spans="2:2" x14ac:dyDescent="0.4">
      <c r="B882" s="22"/>
    </row>
    <row r="883" spans="2:2" x14ac:dyDescent="0.4">
      <c r="B883" s="22"/>
    </row>
    <row r="884" spans="2:2" x14ac:dyDescent="0.4">
      <c r="B884" s="22"/>
    </row>
    <row r="885" spans="2:2" x14ac:dyDescent="0.4">
      <c r="B885" s="22"/>
    </row>
    <row r="886" spans="2:2" x14ac:dyDescent="0.4">
      <c r="B886" s="22"/>
    </row>
    <row r="887" spans="2:2" x14ac:dyDescent="0.4">
      <c r="B887" s="22"/>
    </row>
    <row r="888" spans="2:2" x14ac:dyDescent="0.4">
      <c r="B888" s="22"/>
    </row>
    <row r="889" spans="2:2" x14ac:dyDescent="0.4">
      <c r="B889" s="22"/>
    </row>
    <row r="890" spans="2:2" x14ac:dyDescent="0.4">
      <c r="B890" s="22"/>
    </row>
    <row r="891" spans="2:2" x14ac:dyDescent="0.4">
      <c r="B891" s="22"/>
    </row>
    <row r="892" spans="2:2" x14ac:dyDescent="0.4">
      <c r="B892" s="22"/>
    </row>
    <row r="893" spans="2:2" x14ac:dyDescent="0.4">
      <c r="B893" s="22"/>
    </row>
    <row r="894" spans="2:2" x14ac:dyDescent="0.4">
      <c r="B894" s="22"/>
    </row>
    <row r="895" spans="2:2" x14ac:dyDescent="0.4">
      <c r="B895" s="22"/>
    </row>
    <row r="896" spans="2:2" x14ac:dyDescent="0.4">
      <c r="B896" s="22"/>
    </row>
    <row r="897" spans="2:2" x14ac:dyDescent="0.4">
      <c r="B897" s="22"/>
    </row>
    <row r="898" spans="2:2" x14ac:dyDescent="0.4">
      <c r="B898" s="22"/>
    </row>
    <row r="899" spans="2:2" x14ac:dyDescent="0.4">
      <c r="B899" s="22"/>
    </row>
    <row r="900" spans="2:2" x14ac:dyDescent="0.4">
      <c r="B900" s="22"/>
    </row>
    <row r="901" spans="2:2" x14ac:dyDescent="0.4">
      <c r="B901" s="22"/>
    </row>
    <row r="902" spans="2:2" x14ac:dyDescent="0.4">
      <c r="B902" s="22"/>
    </row>
    <row r="903" spans="2:2" x14ac:dyDescent="0.4">
      <c r="B903" s="22"/>
    </row>
    <row r="904" spans="2:2" x14ac:dyDescent="0.4">
      <c r="B904" s="22"/>
    </row>
    <row r="905" spans="2:2" x14ac:dyDescent="0.4">
      <c r="B905" s="22"/>
    </row>
    <row r="906" spans="2:2" x14ac:dyDescent="0.4">
      <c r="B906" s="22"/>
    </row>
    <row r="907" spans="2:2" x14ac:dyDescent="0.4">
      <c r="B907" s="22"/>
    </row>
    <row r="908" spans="2:2" x14ac:dyDescent="0.4">
      <c r="B908" s="22"/>
    </row>
    <row r="909" spans="2:2" x14ac:dyDescent="0.4">
      <c r="B909" s="22"/>
    </row>
    <row r="910" spans="2:2" x14ac:dyDescent="0.4">
      <c r="B910" s="22"/>
    </row>
    <row r="911" spans="2:2" x14ac:dyDescent="0.4">
      <c r="B911" s="22"/>
    </row>
    <row r="912" spans="2:2" x14ac:dyDescent="0.4">
      <c r="B912" s="22"/>
    </row>
    <row r="913" spans="2:2" x14ac:dyDescent="0.4">
      <c r="B913" s="22"/>
    </row>
    <row r="914" spans="2:2" x14ac:dyDescent="0.4">
      <c r="B914" s="22"/>
    </row>
    <row r="915" spans="2:2" x14ac:dyDescent="0.4">
      <c r="B915" s="22"/>
    </row>
    <row r="916" spans="2:2" x14ac:dyDescent="0.4">
      <c r="B916" s="22"/>
    </row>
    <row r="917" spans="2:2" x14ac:dyDescent="0.4">
      <c r="B917" s="22"/>
    </row>
    <row r="918" spans="2:2" x14ac:dyDescent="0.4">
      <c r="B918" s="22"/>
    </row>
    <row r="919" spans="2:2" x14ac:dyDescent="0.4">
      <c r="B919" s="22"/>
    </row>
    <row r="920" spans="2:2" x14ac:dyDescent="0.4">
      <c r="B920" s="22"/>
    </row>
    <row r="921" spans="2:2" x14ac:dyDescent="0.4">
      <c r="B921" s="22"/>
    </row>
    <row r="922" spans="2:2" x14ac:dyDescent="0.4">
      <c r="B922" s="22"/>
    </row>
    <row r="923" spans="2:2" x14ac:dyDescent="0.4">
      <c r="B923" s="22"/>
    </row>
    <row r="924" spans="2:2" x14ac:dyDescent="0.4">
      <c r="B924" s="22"/>
    </row>
    <row r="925" spans="2:2" x14ac:dyDescent="0.4">
      <c r="B925" s="22"/>
    </row>
    <row r="926" spans="2:2" x14ac:dyDescent="0.4">
      <c r="B926" s="22"/>
    </row>
    <row r="927" spans="2:2" x14ac:dyDescent="0.4">
      <c r="B927" s="22"/>
    </row>
    <row r="928" spans="2:2" x14ac:dyDescent="0.4">
      <c r="B928" s="22"/>
    </row>
    <row r="929" spans="2:2" x14ac:dyDescent="0.4">
      <c r="B929" s="22"/>
    </row>
    <row r="930" spans="2:2" x14ac:dyDescent="0.4">
      <c r="B930" s="22"/>
    </row>
    <row r="931" spans="2:2" x14ac:dyDescent="0.4">
      <c r="B931" s="22"/>
    </row>
    <row r="932" spans="2:2" x14ac:dyDescent="0.4">
      <c r="B932" s="22"/>
    </row>
    <row r="933" spans="2:2" x14ac:dyDescent="0.4">
      <c r="B933" s="22"/>
    </row>
    <row r="934" spans="2:2" x14ac:dyDescent="0.4">
      <c r="B934" s="22"/>
    </row>
    <row r="935" spans="2:2" x14ac:dyDescent="0.4">
      <c r="B935" s="22"/>
    </row>
    <row r="936" spans="2:2" x14ac:dyDescent="0.4">
      <c r="B936" s="22"/>
    </row>
    <row r="937" spans="2:2" x14ac:dyDescent="0.4">
      <c r="B937" s="22"/>
    </row>
    <row r="938" spans="2:2" x14ac:dyDescent="0.4">
      <c r="B938" s="22"/>
    </row>
    <row r="939" spans="2:2" x14ac:dyDescent="0.4">
      <c r="B939" s="22"/>
    </row>
    <row r="940" spans="2:2" x14ac:dyDescent="0.4">
      <c r="B940" s="22"/>
    </row>
    <row r="941" spans="2:2" x14ac:dyDescent="0.4">
      <c r="B941" s="22"/>
    </row>
    <row r="942" spans="2:2" x14ac:dyDescent="0.4">
      <c r="B942" s="22"/>
    </row>
    <row r="943" spans="2:2" x14ac:dyDescent="0.4">
      <c r="B943" s="22"/>
    </row>
    <row r="944" spans="2:2" x14ac:dyDescent="0.4">
      <c r="B944" s="22"/>
    </row>
    <row r="945" spans="2:2" x14ac:dyDescent="0.4">
      <c r="B945" s="22"/>
    </row>
    <row r="946" spans="2:2" x14ac:dyDescent="0.4">
      <c r="B946" s="22"/>
    </row>
    <row r="947" spans="2:2" x14ac:dyDescent="0.4">
      <c r="B947" s="22"/>
    </row>
    <row r="948" spans="2:2" x14ac:dyDescent="0.4">
      <c r="B948" s="22"/>
    </row>
    <row r="949" spans="2:2" x14ac:dyDescent="0.4">
      <c r="B949" s="22"/>
    </row>
    <row r="950" spans="2:2" x14ac:dyDescent="0.4">
      <c r="B950" s="22"/>
    </row>
    <row r="951" spans="2:2" x14ac:dyDescent="0.4">
      <c r="B951" s="22"/>
    </row>
    <row r="952" spans="2:2" x14ac:dyDescent="0.4">
      <c r="B952" s="22"/>
    </row>
    <row r="953" spans="2:2" x14ac:dyDescent="0.4">
      <c r="B953" s="22"/>
    </row>
    <row r="954" spans="2:2" x14ac:dyDescent="0.4">
      <c r="B954" s="22"/>
    </row>
    <row r="955" spans="2:2" x14ac:dyDescent="0.4">
      <c r="B955" s="22"/>
    </row>
    <row r="956" spans="2:2" x14ac:dyDescent="0.4">
      <c r="B956" s="22"/>
    </row>
    <row r="957" spans="2:2" x14ac:dyDescent="0.4">
      <c r="B957" s="22"/>
    </row>
    <row r="958" spans="2:2" x14ac:dyDescent="0.4">
      <c r="B958" s="22"/>
    </row>
    <row r="959" spans="2:2" x14ac:dyDescent="0.4">
      <c r="B959" s="22"/>
    </row>
    <row r="960" spans="2:2" x14ac:dyDescent="0.4">
      <c r="B960" s="22"/>
    </row>
    <row r="961" spans="2:2" x14ac:dyDescent="0.4">
      <c r="B961" s="22"/>
    </row>
    <row r="962" spans="2:2" x14ac:dyDescent="0.4">
      <c r="B962" s="22"/>
    </row>
    <row r="963" spans="2:2" x14ac:dyDescent="0.4">
      <c r="B963" s="22"/>
    </row>
    <row r="964" spans="2:2" x14ac:dyDescent="0.4">
      <c r="B964" s="22"/>
    </row>
    <row r="965" spans="2:2" x14ac:dyDescent="0.4">
      <c r="B965" s="22"/>
    </row>
    <row r="966" spans="2:2" x14ac:dyDescent="0.4">
      <c r="B966" s="22"/>
    </row>
    <row r="967" spans="2:2" x14ac:dyDescent="0.4">
      <c r="B967" s="22"/>
    </row>
    <row r="968" spans="2:2" x14ac:dyDescent="0.4">
      <c r="B968" s="22"/>
    </row>
    <row r="969" spans="2:2" x14ac:dyDescent="0.4">
      <c r="B969" s="22"/>
    </row>
    <row r="970" spans="2:2" x14ac:dyDescent="0.4">
      <c r="B970" s="22"/>
    </row>
    <row r="971" spans="2:2" x14ac:dyDescent="0.4">
      <c r="B971" s="22"/>
    </row>
    <row r="972" spans="2:2" x14ac:dyDescent="0.4">
      <c r="B972" s="22"/>
    </row>
    <row r="973" spans="2:2" x14ac:dyDescent="0.4">
      <c r="B973" s="22"/>
    </row>
    <row r="974" spans="2:2" x14ac:dyDescent="0.4">
      <c r="B974" s="22"/>
    </row>
    <row r="975" spans="2:2" x14ac:dyDescent="0.4">
      <c r="B975" s="22"/>
    </row>
    <row r="976" spans="2:2" x14ac:dyDescent="0.4">
      <c r="B976" s="22"/>
    </row>
    <row r="977" spans="2:2" x14ac:dyDescent="0.4">
      <c r="B977" s="22"/>
    </row>
    <row r="978" spans="2:2" x14ac:dyDescent="0.4">
      <c r="B978" s="22"/>
    </row>
    <row r="979" spans="2:2" x14ac:dyDescent="0.4">
      <c r="B979" s="22"/>
    </row>
    <row r="980" spans="2:2" x14ac:dyDescent="0.4">
      <c r="B980" s="22"/>
    </row>
    <row r="981" spans="2:2" x14ac:dyDescent="0.4">
      <c r="B981" s="22"/>
    </row>
    <row r="982" spans="2:2" x14ac:dyDescent="0.4">
      <c r="B982" s="22"/>
    </row>
    <row r="983" spans="2:2" x14ac:dyDescent="0.4">
      <c r="B983" s="22"/>
    </row>
    <row r="984" spans="2:2" x14ac:dyDescent="0.4">
      <c r="B984" s="22"/>
    </row>
    <row r="985" spans="2:2" x14ac:dyDescent="0.4">
      <c r="B985" s="22"/>
    </row>
    <row r="986" spans="2:2" x14ac:dyDescent="0.4">
      <c r="B986" s="22"/>
    </row>
    <row r="987" spans="2:2" x14ac:dyDescent="0.4">
      <c r="B987" s="22"/>
    </row>
    <row r="988" spans="2:2" x14ac:dyDescent="0.4">
      <c r="B988" s="22"/>
    </row>
    <row r="989" spans="2:2" x14ac:dyDescent="0.4">
      <c r="B989" s="22"/>
    </row>
    <row r="990" spans="2:2" x14ac:dyDescent="0.4">
      <c r="B990" s="22"/>
    </row>
    <row r="991" spans="2:2" x14ac:dyDescent="0.4">
      <c r="B991" s="22"/>
    </row>
    <row r="992" spans="2:2" x14ac:dyDescent="0.4">
      <c r="B992" s="22"/>
    </row>
    <row r="993" spans="2:2" x14ac:dyDescent="0.4">
      <c r="B993" s="22"/>
    </row>
    <row r="994" spans="2:2" x14ac:dyDescent="0.4">
      <c r="B994" s="22"/>
    </row>
    <row r="995" spans="2:2" x14ac:dyDescent="0.4">
      <c r="B995" s="22"/>
    </row>
    <row r="996" spans="2:2" x14ac:dyDescent="0.4">
      <c r="B996" s="22"/>
    </row>
    <row r="997" spans="2:2" x14ac:dyDescent="0.4">
      <c r="B997" s="22"/>
    </row>
    <row r="998" spans="2:2" x14ac:dyDescent="0.4">
      <c r="B998" s="22"/>
    </row>
    <row r="999" spans="2:2" x14ac:dyDescent="0.4">
      <c r="B999" s="22"/>
    </row>
    <row r="1000" spans="2:2" x14ac:dyDescent="0.4">
      <c r="B1000" s="22"/>
    </row>
    <row r="1001" spans="2:2" x14ac:dyDescent="0.4">
      <c r="B1001" s="22"/>
    </row>
    <row r="1002" spans="2:2" x14ac:dyDescent="0.4">
      <c r="B1002" s="22"/>
    </row>
    <row r="1003" spans="2:2" x14ac:dyDescent="0.4">
      <c r="B1003" s="22"/>
    </row>
    <row r="1004" spans="2:2" x14ac:dyDescent="0.4">
      <c r="B1004" s="22"/>
    </row>
    <row r="1005" spans="2:2" x14ac:dyDescent="0.4">
      <c r="B1005" s="22"/>
    </row>
    <row r="1006" spans="2:2" x14ac:dyDescent="0.4">
      <c r="B1006" s="22"/>
    </row>
    <row r="1007" spans="2:2" x14ac:dyDescent="0.4">
      <c r="B1007" s="22"/>
    </row>
    <row r="1008" spans="2:2" x14ac:dyDescent="0.4">
      <c r="B1008" s="22"/>
    </row>
    <row r="1009" spans="2:2" x14ac:dyDescent="0.4">
      <c r="B1009" s="22"/>
    </row>
    <row r="1010" spans="2:2" x14ac:dyDescent="0.4">
      <c r="B1010" s="22"/>
    </row>
    <row r="1011" spans="2:2" x14ac:dyDescent="0.4">
      <c r="B1011" s="22"/>
    </row>
    <row r="1012" spans="2:2" x14ac:dyDescent="0.4">
      <c r="B1012" s="22"/>
    </row>
    <row r="1013" spans="2:2" x14ac:dyDescent="0.4">
      <c r="B1013" s="22"/>
    </row>
    <row r="1014" spans="2:2" x14ac:dyDescent="0.4">
      <c r="B1014" s="22"/>
    </row>
    <row r="1015" spans="2:2" x14ac:dyDescent="0.4">
      <c r="B1015" s="22"/>
    </row>
    <row r="1016" spans="2:2" x14ac:dyDescent="0.4">
      <c r="B1016" s="22"/>
    </row>
    <row r="1017" spans="2:2" x14ac:dyDescent="0.4">
      <c r="B1017" s="22"/>
    </row>
    <row r="1018" spans="2:2" x14ac:dyDescent="0.4">
      <c r="B1018" s="22"/>
    </row>
    <row r="1019" spans="2:2" x14ac:dyDescent="0.4">
      <c r="B1019" s="22"/>
    </row>
    <row r="1020" spans="2:2" x14ac:dyDescent="0.4">
      <c r="B1020" s="22"/>
    </row>
    <row r="1021" spans="2:2" x14ac:dyDescent="0.4">
      <c r="B1021" s="22"/>
    </row>
    <row r="1022" spans="2:2" x14ac:dyDescent="0.4">
      <c r="B1022" s="22"/>
    </row>
    <row r="1023" spans="2:2" x14ac:dyDescent="0.4">
      <c r="B1023" s="22"/>
    </row>
    <row r="1024" spans="2:2" x14ac:dyDescent="0.4">
      <c r="B1024" s="22"/>
    </row>
    <row r="1025" spans="2:2" x14ac:dyDescent="0.4">
      <c r="B1025" s="22"/>
    </row>
    <row r="1026" spans="2:2" x14ac:dyDescent="0.4">
      <c r="B1026" s="22"/>
    </row>
    <row r="1027" spans="2:2" x14ac:dyDescent="0.4">
      <c r="B1027" s="22"/>
    </row>
    <row r="1028" spans="2:2" x14ac:dyDescent="0.4">
      <c r="B1028" s="22"/>
    </row>
    <row r="1029" spans="2:2" x14ac:dyDescent="0.4">
      <c r="B1029" s="22"/>
    </row>
    <row r="1030" spans="2:2" x14ac:dyDescent="0.4">
      <c r="B1030" s="22"/>
    </row>
    <row r="1031" spans="2:2" x14ac:dyDescent="0.4">
      <c r="B1031" s="22"/>
    </row>
    <row r="1032" spans="2:2" x14ac:dyDescent="0.4">
      <c r="B1032" s="22"/>
    </row>
    <row r="1033" spans="2:2" x14ac:dyDescent="0.4">
      <c r="B1033" s="22"/>
    </row>
    <row r="1034" spans="2:2" x14ac:dyDescent="0.4">
      <c r="B1034" s="22"/>
    </row>
    <row r="1035" spans="2:2" x14ac:dyDescent="0.4">
      <c r="B1035" s="22"/>
    </row>
    <row r="1036" spans="2:2" x14ac:dyDescent="0.4">
      <c r="B1036" s="22"/>
    </row>
    <row r="1037" spans="2:2" x14ac:dyDescent="0.4">
      <c r="B1037" s="22"/>
    </row>
    <row r="1038" spans="2:2" x14ac:dyDescent="0.4">
      <c r="B1038" s="22"/>
    </row>
    <row r="1039" spans="2:2" x14ac:dyDescent="0.4">
      <c r="B1039" s="22"/>
    </row>
    <row r="1040" spans="2:2" x14ac:dyDescent="0.4">
      <c r="B1040" s="22"/>
    </row>
    <row r="1041" spans="2:2" x14ac:dyDescent="0.4">
      <c r="B1041" s="22"/>
    </row>
    <row r="1042" spans="2:2" x14ac:dyDescent="0.4">
      <c r="B1042" s="22"/>
    </row>
    <row r="1043" spans="2:2" x14ac:dyDescent="0.4">
      <c r="B1043" s="22"/>
    </row>
    <row r="1044" spans="2:2" x14ac:dyDescent="0.4">
      <c r="B1044" s="22"/>
    </row>
    <row r="1045" spans="2:2" x14ac:dyDescent="0.4">
      <c r="B1045" s="22"/>
    </row>
    <row r="1046" spans="2:2" x14ac:dyDescent="0.4">
      <c r="B1046" s="22"/>
    </row>
    <row r="1047" spans="2:2" x14ac:dyDescent="0.4">
      <c r="B1047" s="22"/>
    </row>
    <row r="1048" spans="2:2" x14ac:dyDescent="0.4">
      <c r="B1048" s="22"/>
    </row>
    <row r="1049" spans="2:2" x14ac:dyDescent="0.4">
      <c r="B1049" s="22"/>
    </row>
    <row r="1050" spans="2:2" x14ac:dyDescent="0.4">
      <c r="B1050" s="22"/>
    </row>
    <row r="1051" spans="2:2" x14ac:dyDescent="0.4">
      <c r="B1051" s="22"/>
    </row>
    <row r="1052" spans="2:2" x14ac:dyDescent="0.4">
      <c r="B1052" s="22"/>
    </row>
    <row r="1053" spans="2:2" x14ac:dyDescent="0.4">
      <c r="B1053" s="22"/>
    </row>
    <row r="1054" spans="2:2" x14ac:dyDescent="0.4">
      <c r="B1054" s="22"/>
    </row>
    <row r="1055" spans="2:2" x14ac:dyDescent="0.4">
      <c r="B1055" s="22"/>
    </row>
    <row r="1056" spans="2:2" x14ac:dyDescent="0.4">
      <c r="B1056" s="22"/>
    </row>
    <row r="1057" spans="2:2" x14ac:dyDescent="0.4">
      <c r="B1057" s="22"/>
    </row>
    <row r="1058" spans="2:2" x14ac:dyDescent="0.4">
      <c r="B1058" s="22"/>
    </row>
    <row r="1059" spans="2:2" x14ac:dyDescent="0.4">
      <c r="B1059" s="22"/>
    </row>
    <row r="1060" spans="2:2" x14ac:dyDescent="0.4">
      <c r="B1060" s="22"/>
    </row>
    <row r="1061" spans="2:2" x14ac:dyDescent="0.4">
      <c r="B1061" s="22"/>
    </row>
    <row r="1062" spans="2:2" x14ac:dyDescent="0.4">
      <c r="B1062" s="22"/>
    </row>
    <row r="1063" spans="2:2" x14ac:dyDescent="0.4">
      <c r="B1063" s="22"/>
    </row>
    <row r="1064" spans="2:2" x14ac:dyDescent="0.4">
      <c r="B1064" s="22"/>
    </row>
    <row r="1065" spans="2:2" x14ac:dyDescent="0.4">
      <c r="B1065" s="22"/>
    </row>
    <row r="1066" spans="2:2" x14ac:dyDescent="0.4">
      <c r="B1066" s="22"/>
    </row>
    <row r="1067" spans="2:2" x14ac:dyDescent="0.4">
      <c r="B1067" s="22"/>
    </row>
    <row r="1068" spans="2:2" x14ac:dyDescent="0.4">
      <c r="B1068" s="22"/>
    </row>
    <row r="1069" spans="2:2" x14ac:dyDescent="0.4">
      <c r="B1069" s="22"/>
    </row>
    <row r="1070" spans="2:2" x14ac:dyDescent="0.4">
      <c r="B1070" s="22"/>
    </row>
    <row r="1071" spans="2:2" x14ac:dyDescent="0.4">
      <c r="B1071" s="22"/>
    </row>
    <row r="1072" spans="2:2" x14ac:dyDescent="0.4">
      <c r="B1072" s="22"/>
    </row>
    <row r="1073" spans="2:2" x14ac:dyDescent="0.4">
      <c r="B1073" s="22"/>
    </row>
    <row r="1074" spans="2:2" x14ac:dyDescent="0.4">
      <c r="B1074" s="22"/>
    </row>
    <row r="1075" spans="2:2" x14ac:dyDescent="0.4">
      <c r="B1075" s="22"/>
    </row>
    <row r="1076" spans="2:2" x14ac:dyDescent="0.4">
      <c r="B1076" s="22"/>
    </row>
    <row r="1077" spans="2:2" x14ac:dyDescent="0.4">
      <c r="B1077" s="22"/>
    </row>
    <row r="1078" spans="2:2" x14ac:dyDescent="0.4">
      <c r="B1078" s="22"/>
    </row>
    <row r="1079" spans="2:2" x14ac:dyDescent="0.4">
      <c r="B1079" s="22"/>
    </row>
    <row r="1080" spans="2:2" x14ac:dyDescent="0.4">
      <c r="B1080" s="22"/>
    </row>
    <row r="1081" spans="2:2" x14ac:dyDescent="0.4">
      <c r="B1081" s="22"/>
    </row>
    <row r="1082" spans="2:2" x14ac:dyDescent="0.4">
      <c r="B1082" s="22"/>
    </row>
    <row r="1083" spans="2:2" x14ac:dyDescent="0.4">
      <c r="B1083" s="22"/>
    </row>
    <row r="1084" spans="2:2" x14ac:dyDescent="0.4">
      <c r="B1084" s="22"/>
    </row>
    <row r="1085" spans="2:2" x14ac:dyDescent="0.4">
      <c r="B1085" s="22"/>
    </row>
    <row r="1086" spans="2:2" x14ac:dyDescent="0.4">
      <c r="B1086" s="22"/>
    </row>
    <row r="1087" spans="2:2" x14ac:dyDescent="0.4">
      <c r="B1087" s="22"/>
    </row>
    <row r="1088" spans="2:2" x14ac:dyDescent="0.4">
      <c r="B1088" s="22"/>
    </row>
    <row r="1089" spans="2:2" x14ac:dyDescent="0.4">
      <c r="B1089" s="22"/>
    </row>
    <row r="1090" spans="2:2" x14ac:dyDescent="0.4">
      <c r="B1090" s="22"/>
    </row>
    <row r="1091" spans="2:2" x14ac:dyDescent="0.4">
      <c r="B1091" s="22"/>
    </row>
    <row r="1092" spans="2:2" x14ac:dyDescent="0.4">
      <c r="B1092" s="22"/>
    </row>
    <row r="1093" spans="2:2" x14ac:dyDescent="0.4">
      <c r="B1093" s="22"/>
    </row>
    <row r="1094" spans="2:2" x14ac:dyDescent="0.4">
      <c r="B1094" s="22"/>
    </row>
    <row r="1095" spans="2:2" x14ac:dyDescent="0.4">
      <c r="B1095" s="22"/>
    </row>
    <row r="1096" spans="2:2" x14ac:dyDescent="0.4">
      <c r="B1096" s="22"/>
    </row>
    <row r="1097" spans="2:2" x14ac:dyDescent="0.4">
      <c r="B1097" s="22"/>
    </row>
    <row r="1098" spans="2:2" x14ac:dyDescent="0.4">
      <c r="B1098" s="22"/>
    </row>
    <row r="1099" spans="2:2" x14ac:dyDescent="0.4">
      <c r="B1099" s="22"/>
    </row>
    <row r="1100" spans="2:2" x14ac:dyDescent="0.4">
      <c r="B1100" s="22"/>
    </row>
    <row r="1101" spans="2:2" x14ac:dyDescent="0.4">
      <c r="B1101" s="22"/>
    </row>
    <row r="1102" spans="2:2" x14ac:dyDescent="0.4">
      <c r="B1102" s="22"/>
    </row>
    <row r="1103" spans="2:2" x14ac:dyDescent="0.4">
      <c r="B1103" s="22"/>
    </row>
    <row r="1104" spans="2:2" x14ac:dyDescent="0.4">
      <c r="B1104" s="22"/>
    </row>
    <row r="1105" spans="2:2" x14ac:dyDescent="0.4">
      <c r="B1105" s="22"/>
    </row>
    <row r="1106" spans="2:2" x14ac:dyDescent="0.4">
      <c r="B1106" s="22"/>
    </row>
    <row r="1107" spans="2:2" x14ac:dyDescent="0.4">
      <c r="B1107" s="22"/>
    </row>
    <row r="1108" spans="2:2" x14ac:dyDescent="0.4">
      <c r="B1108" s="22"/>
    </row>
    <row r="1109" spans="2:2" x14ac:dyDescent="0.4">
      <c r="B1109" s="22"/>
    </row>
    <row r="1110" spans="2:2" x14ac:dyDescent="0.4">
      <c r="B1110" s="22"/>
    </row>
    <row r="1111" spans="2:2" x14ac:dyDescent="0.4">
      <c r="B1111" s="22"/>
    </row>
    <row r="1112" spans="2:2" x14ac:dyDescent="0.4">
      <c r="B1112" s="22"/>
    </row>
    <row r="1113" spans="2:2" x14ac:dyDescent="0.4">
      <c r="B1113" s="22"/>
    </row>
    <row r="1114" spans="2:2" x14ac:dyDescent="0.4">
      <c r="B1114" s="22"/>
    </row>
    <row r="1115" spans="2:2" x14ac:dyDescent="0.4">
      <c r="B1115" s="22"/>
    </row>
    <row r="1116" spans="2:2" x14ac:dyDescent="0.4">
      <c r="B1116" s="22"/>
    </row>
    <row r="1117" spans="2:2" x14ac:dyDescent="0.4">
      <c r="B1117" s="22"/>
    </row>
    <row r="1118" spans="2:2" x14ac:dyDescent="0.4">
      <c r="B1118" s="22"/>
    </row>
    <row r="1119" spans="2:2" x14ac:dyDescent="0.4">
      <c r="B1119" s="22"/>
    </row>
    <row r="1120" spans="2:2" x14ac:dyDescent="0.4">
      <c r="B1120" s="22"/>
    </row>
    <row r="1121" spans="2:2" x14ac:dyDescent="0.4">
      <c r="B1121" s="22"/>
    </row>
    <row r="1122" spans="2:2" x14ac:dyDescent="0.4">
      <c r="B1122" s="22"/>
    </row>
    <row r="1123" spans="2:2" x14ac:dyDescent="0.4">
      <c r="B1123" s="22"/>
    </row>
    <row r="1124" spans="2:2" x14ac:dyDescent="0.4">
      <c r="B1124" s="22"/>
    </row>
    <row r="1125" spans="2:2" x14ac:dyDescent="0.4">
      <c r="B1125" s="22"/>
    </row>
    <row r="1126" spans="2:2" x14ac:dyDescent="0.4">
      <c r="B1126" s="22"/>
    </row>
    <row r="1127" spans="2:2" x14ac:dyDescent="0.4">
      <c r="B1127" s="22"/>
    </row>
    <row r="1128" spans="2:2" x14ac:dyDescent="0.4">
      <c r="B1128" s="22"/>
    </row>
    <row r="1129" spans="2:2" x14ac:dyDescent="0.4">
      <c r="B1129" s="22"/>
    </row>
    <row r="1130" spans="2:2" x14ac:dyDescent="0.4">
      <c r="B1130" s="22"/>
    </row>
    <row r="1131" spans="2:2" x14ac:dyDescent="0.4">
      <c r="B1131" s="22"/>
    </row>
    <row r="1132" spans="2:2" x14ac:dyDescent="0.4">
      <c r="B1132" s="22"/>
    </row>
    <row r="1133" spans="2:2" x14ac:dyDescent="0.4">
      <c r="B1133" s="22"/>
    </row>
    <row r="1134" spans="2:2" x14ac:dyDescent="0.4">
      <c r="B1134" s="22"/>
    </row>
    <row r="1135" spans="2:2" x14ac:dyDescent="0.4">
      <c r="B1135" s="22"/>
    </row>
    <row r="1136" spans="2:2" x14ac:dyDescent="0.4">
      <c r="B1136" s="22"/>
    </row>
    <row r="1137" spans="2:2" x14ac:dyDescent="0.4">
      <c r="B1137" s="22"/>
    </row>
    <row r="1138" spans="2:2" x14ac:dyDescent="0.4">
      <c r="B1138" s="22"/>
    </row>
    <row r="1139" spans="2:2" x14ac:dyDescent="0.4">
      <c r="B1139" s="22"/>
    </row>
    <row r="1140" spans="2:2" x14ac:dyDescent="0.4">
      <c r="B1140" s="22"/>
    </row>
    <row r="1141" spans="2:2" x14ac:dyDescent="0.4">
      <c r="B1141" s="22"/>
    </row>
    <row r="1142" spans="2:2" x14ac:dyDescent="0.4">
      <c r="B1142" s="22"/>
    </row>
    <row r="1143" spans="2:2" x14ac:dyDescent="0.4">
      <c r="B1143" s="22"/>
    </row>
    <row r="1144" spans="2:2" x14ac:dyDescent="0.4">
      <c r="B1144" s="22"/>
    </row>
    <row r="1145" spans="2:2" x14ac:dyDescent="0.4">
      <c r="B1145" s="22"/>
    </row>
    <row r="1146" spans="2:2" x14ac:dyDescent="0.4">
      <c r="B1146" s="22"/>
    </row>
    <row r="1147" spans="2:2" x14ac:dyDescent="0.4">
      <c r="B1147" s="22"/>
    </row>
    <row r="1148" spans="2:2" x14ac:dyDescent="0.4">
      <c r="B1148" s="22"/>
    </row>
    <row r="1149" spans="2:2" x14ac:dyDescent="0.4">
      <c r="B1149" s="22"/>
    </row>
    <row r="1150" spans="2:2" x14ac:dyDescent="0.4">
      <c r="B1150" s="22"/>
    </row>
    <row r="1151" spans="2:2" x14ac:dyDescent="0.4">
      <c r="B1151" s="22"/>
    </row>
    <row r="1152" spans="2:2" x14ac:dyDescent="0.4">
      <c r="B1152" s="22"/>
    </row>
    <row r="1153" spans="2:2" x14ac:dyDescent="0.4">
      <c r="B1153" s="22"/>
    </row>
    <row r="1154" spans="2:2" x14ac:dyDescent="0.4">
      <c r="B1154" s="22"/>
    </row>
    <row r="1155" spans="2:2" x14ac:dyDescent="0.4">
      <c r="B1155" s="22"/>
    </row>
    <row r="1156" spans="2:2" x14ac:dyDescent="0.4">
      <c r="B1156" s="22"/>
    </row>
    <row r="1157" spans="2:2" x14ac:dyDescent="0.4">
      <c r="B1157" s="22"/>
    </row>
    <row r="1158" spans="2:2" x14ac:dyDescent="0.4">
      <c r="B1158" s="22"/>
    </row>
    <row r="1159" spans="2:2" x14ac:dyDescent="0.4">
      <c r="B1159" s="22"/>
    </row>
    <row r="1160" spans="2:2" x14ac:dyDescent="0.4">
      <c r="B1160" s="22"/>
    </row>
    <row r="1161" spans="2:2" x14ac:dyDescent="0.4">
      <c r="B1161" s="22"/>
    </row>
    <row r="1162" spans="2:2" x14ac:dyDescent="0.4">
      <c r="B1162" s="22"/>
    </row>
    <row r="1163" spans="2:2" x14ac:dyDescent="0.4">
      <c r="B1163" s="22"/>
    </row>
    <row r="1164" spans="2:2" x14ac:dyDescent="0.4">
      <c r="B1164" s="22"/>
    </row>
    <row r="1165" spans="2:2" x14ac:dyDescent="0.4">
      <c r="B1165" s="22"/>
    </row>
    <row r="1166" spans="2:2" x14ac:dyDescent="0.4">
      <c r="B1166" s="22"/>
    </row>
    <row r="1167" spans="2:2" x14ac:dyDescent="0.4">
      <c r="B1167" s="22"/>
    </row>
    <row r="1168" spans="2:2" x14ac:dyDescent="0.4">
      <c r="B1168" s="22"/>
    </row>
    <row r="1169" spans="2:2" x14ac:dyDescent="0.4">
      <c r="B1169" s="22"/>
    </row>
    <row r="1170" spans="2:2" x14ac:dyDescent="0.4">
      <c r="B1170" s="22"/>
    </row>
    <row r="1171" spans="2:2" x14ac:dyDescent="0.4">
      <c r="B1171" s="22"/>
    </row>
    <row r="1172" spans="2:2" x14ac:dyDescent="0.4">
      <c r="B1172" s="22"/>
    </row>
    <row r="1173" spans="2:2" x14ac:dyDescent="0.4">
      <c r="B1173" s="22"/>
    </row>
    <row r="1174" spans="2:2" x14ac:dyDescent="0.4">
      <c r="B1174" s="22"/>
    </row>
    <row r="1175" spans="2:2" x14ac:dyDescent="0.4">
      <c r="B1175" s="22"/>
    </row>
    <row r="1176" spans="2:2" x14ac:dyDescent="0.4">
      <c r="B1176" s="22"/>
    </row>
    <row r="1177" spans="2:2" x14ac:dyDescent="0.4">
      <c r="B1177" s="22"/>
    </row>
    <row r="1178" spans="2:2" x14ac:dyDescent="0.4">
      <c r="B1178" s="22"/>
    </row>
    <row r="1179" spans="2:2" x14ac:dyDescent="0.4">
      <c r="B1179" s="22"/>
    </row>
    <row r="1180" spans="2:2" x14ac:dyDescent="0.4">
      <c r="B1180" s="22"/>
    </row>
    <row r="1181" spans="2:2" x14ac:dyDescent="0.4">
      <c r="B1181" s="22"/>
    </row>
    <row r="1182" spans="2:2" x14ac:dyDescent="0.4">
      <c r="B1182" s="22"/>
    </row>
    <row r="1183" spans="2:2" x14ac:dyDescent="0.4">
      <c r="B1183" s="22"/>
    </row>
    <row r="1184" spans="2:2" x14ac:dyDescent="0.4">
      <c r="B1184" s="22"/>
    </row>
    <row r="1185" spans="2:2" x14ac:dyDescent="0.4">
      <c r="B1185" s="22"/>
    </row>
    <row r="1186" spans="2:2" x14ac:dyDescent="0.4">
      <c r="B1186" s="22"/>
    </row>
    <row r="1187" spans="2:2" x14ac:dyDescent="0.4">
      <c r="B1187" s="22"/>
    </row>
    <row r="1188" spans="2:2" x14ac:dyDescent="0.4">
      <c r="B1188" s="22"/>
    </row>
    <row r="1189" spans="2:2" x14ac:dyDescent="0.4">
      <c r="B1189" s="22"/>
    </row>
    <row r="1190" spans="2:2" x14ac:dyDescent="0.4">
      <c r="B1190" s="22"/>
    </row>
    <row r="1191" spans="2:2" x14ac:dyDescent="0.4">
      <c r="B1191" s="22"/>
    </row>
    <row r="1192" spans="2:2" x14ac:dyDescent="0.4">
      <c r="B1192" s="22"/>
    </row>
    <row r="1193" spans="2:2" x14ac:dyDescent="0.4">
      <c r="B1193" s="22"/>
    </row>
    <row r="1194" spans="2:2" x14ac:dyDescent="0.4">
      <c r="B1194" s="22"/>
    </row>
    <row r="1195" spans="2:2" x14ac:dyDescent="0.4">
      <c r="B1195" s="22"/>
    </row>
    <row r="1196" spans="2:2" x14ac:dyDescent="0.4">
      <c r="B1196" s="22"/>
    </row>
    <row r="1197" spans="2:2" x14ac:dyDescent="0.4">
      <c r="B1197" s="22"/>
    </row>
    <row r="1198" spans="2:2" x14ac:dyDescent="0.4">
      <c r="B1198" s="22"/>
    </row>
    <row r="1199" spans="2:2" x14ac:dyDescent="0.4">
      <c r="B1199" s="22"/>
    </row>
    <row r="1200" spans="2:2" x14ac:dyDescent="0.4">
      <c r="B1200" s="22"/>
    </row>
    <row r="1201" spans="2:2" x14ac:dyDescent="0.4">
      <c r="B1201" s="22"/>
    </row>
    <row r="1202" spans="2:2" x14ac:dyDescent="0.4">
      <c r="B1202" s="22"/>
    </row>
    <row r="1203" spans="2:2" x14ac:dyDescent="0.4">
      <c r="B1203" s="22"/>
    </row>
    <row r="1204" spans="2:2" x14ac:dyDescent="0.4">
      <c r="B1204" s="22"/>
    </row>
    <row r="1205" spans="2:2" x14ac:dyDescent="0.4">
      <c r="B1205" s="22"/>
    </row>
    <row r="1206" spans="2:2" x14ac:dyDescent="0.4">
      <c r="B1206" s="22"/>
    </row>
    <row r="1207" spans="2:2" x14ac:dyDescent="0.4">
      <c r="B1207" s="22"/>
    </row>
    <row r="1208" spans="2:2" x14ac:dyDescent="0.4">
      <c r="B1208" s="22"/>
    </row>
    <row r="1209" spans="2:2" x14ac:dyDescent="0.4">
      <c r="B1209" s="22"/>
    </row>
    <row r="1210" spans="2:2" x14ac:dyDescent="0.4">
      <c r="B1210" s="22"/>
    </row>
    <row r="1211" spans="2:2" x14ac:dyDescent="0.4">
      <c r="B1211" s="22"/>
    </row>
    <row r="1212" spans="2:2" x14ac:dyDescent="0.4">
      <c r="B1212" s="22"/>
    </row>
    <row r="1213" spans="2:2" x14ac:dyDescent="0.4">
      <c r="B1213" s="22"/>
    </row>
  </sheetData>
  <phoneticPr fontId="4"/>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60</vt:i4>
      </vt:variant>
    </vt:vector>
  </HeadingPairs>
  <TitlesOfParts>
    <vt:vector size="66" baseType="lpstr">
      <vt:lpstr>平均値の差の検定概略</vt:lpstr>
      <vt:lpstr>効果量</vt:lpstr>
      <vt:lpstr>対応(スマホ利用時間変化)</vt:lpstr>
      <vt:lpstr>Student(2学部スマホ利用時間)</vt:lpstr>
      <vt:lpstr>Welch(男女スマホ利用時間)</vt:lpstr>
      <vt:lpstr>クラス成績</vt:lpstr>
      <vt:lpstr>'Student(2学部スマホ利用時間)'!LeveneのF</vt:lpstr>
      <vt:lpstr>'Welch(男女スマホ利用時間)'!LeveneのF</vt:lpstr>
      <vt:lpstr>'対応(スマホ利用時間変化)'!p値</vt:lpstr>
      <vt:lpstr>'対応(スマホ利用時間変化)'!p値_1小2</vt:lpstr>
      <vt:lpstr>'対応(スマホ利用時間変化)'!p値_1大2</vt:lpstr>
      <vt:lpstr>'Student(2学部スマホ利用時間)'!t値</vt:lpstr>
      <vt:lpstr>'Welch(男女スマホ利用時間)'!t値</vt:lpstr>
      <vt:lpstr>'対応(スマホ利用時間変化)'!t値</vt:lpstr>
      <vt:lpstr>'Student(2学部スマホ利用時間)'!グループ自由度</vt:lpstr>
      <vt:lpstr>'Welch(男女スマホ利用時間)'!グループ自由度</vt:lpstr>
      <vt:lpstr>'Student(2学部スマホ利用時間)'!グループ分散</vt:lpstr>
      <vt:lpstr>'Welch(男女スマホ利用時間)'!グループ分散</vt:lpstr>
      <vt:lpstr>'対応(スマホ利用時間変化)'!リリース後</vt:lpstr>
      <vt:lpstr>'対応(スマホ利用時間変化)'!リリース前</vt:lpstr>
      <vt:lpstr>'Student(2学部スマホ利用時間)'!学部</vt:lpstr>
      <vt:lpstr>'Student(2学部スマホ利用時間)'!共通分散</vt:lpstr>
      <vt:lpstr>効果量d配列</vt:lpstr>
      <vt:lpstr>効果量d判断基準</vt:lpstr>
      <vt:lpstr>効果量r配列</vt:lpstr>
      <vt:lpstr>効果量r判断基準</vt:lpstr>
      <vt:lpstr>'対応(スマホ利用時間変化)'!差分</vt:lpstr>
      <vt:lpstr>'Student(2学部スマホ利用時間)'!残差自由度</vt:lpstr>
      <vt:lpstr>'Welch(男女スマホ利用時間)'!残差自由度</vt:lpstr>
      <vt:lpstr>'Student(2学部スマホ利用時間)'!残差分散</vt:lpstr>
      <vt:lpstr>'Welch(男女スマホ利用時間)'!残差分散</vt:lpstr>
      <vt:lpstr>'Student(2学部スマホ利用時間)'!自由度φ</vt:lpstr>
      <vt:lpstr>'Welch(男女スマホ利用時間)'!自由度φ</vt:lpstr>
      <vt:lpstr>'対応(スマホ利用時間変化)'!自由度φ</vt:lpstr>
      <vt:lpstr>'Student(2学部スマホ利用時間)'!社会学部自由度</vt:lpstr>
      <vt:lpstr>'Student(2学部スマホ利用時間)'!社会学部標本の大きさ</vt:lpstr>
      <vt:lpstr>'Student(2学部スマホ利用時間)'!社会学部分散</vt:lpstr>
      <vt:lpstr>'Student(2学部スマホ利用時間)'!社会学部平均</vt:lpstr>
      <vt:lpstr>'Welch(男女スマホ利用時間)'!女自由度</vt:lpstr>
      <vt:lpstr>'Welch(男女スマホ利用時間)'!女標準誤差</vt:lpstr>
      <vt:lpstr>'Welch(男女スマホ利用時間)'!女標本の大きさ</vt:lpstr>
      <vt:lpstr>'Welch(男女スマホ利用時間)'!女分散</vt:lpstr>
      <vt:lpstr>'Welch(男女スマホ利用時間)'!女平均</vt:lpstr>
      <vt:lpstr>'Welch(男女スマホ利用時間)'!性別</vt:lpstr>
      <vt:lpstr>'Welch(男女スマホ利用時間)'!男自由度</vt:lpstr>
      <vt:lpstr>'Welch(男女スマホ利用時間)'!男標準誤差</vt:lpstr>
      <vt:lpstr>'Welch(男女スマホ利用時間)'!男標本の大きさ</vt:lpstr>
      <vt:lpstr>'Welch(男女スマホ利用時間)'!男分散</vt:lpstr>
      <vt:lpstr>'Welch(男女スマホ利用時間)'!男平均</vt:lpstr>
      <vt:lpstr>'Student(2学部スマホ利用時間)'!標準誤差SE</vt:lpstr>
      <vt:lpstr>'Welch(男女スマホ利用時間)'!標準誤差SE</vt:lpstr>
      <vt:lpstr>'対応(スマホ利用時間変化)'!標準誤差SE</vt:lpstr>
      <vt:lpstr>'対応(スマホ利用時間変化)'!標本の大きさ</vt:lpstr>
      <vt:lpstr>'対応(スマホ利用時間変化)'!不偏分散</vt:lpstr>
      <vt:lpstr>'Student(2学部スマホ利用時間)'!分散比</vt:lpstr>
      <vt:lpstr>'Welch(男女スマホ利用時間)'!分散比</vt:lpstr>
      <vt:lpstr>'対応(スマホ利用時間変化)'!平均差</vt:lpstr>
      <vt:lpstr>'Student(2学部スマホ利用時間)'!偏差平方</vt:lpstr>
      <vt:lpstr>'Welch(男女スマホ利用時間)'!偏差平方</vt:lpstr>
      <vt:lpstr>'対応(スマホ利用時間変化)'!有意水準α</vt:lpstr>
      <vt:lpstr>'Student(2学部スマホ利用時間)'!利用時間</vt:lpstr>
      <vt:lpstr>'Welch(男女スマホ利用時間)'!利用時間</vt:lpstr>
      <vt:lpstr>'Student(2学部スマホ利用時間)'!理工学部自由度</vt:lpstr>
      <vt:lpstr>'Student(2学部スマホ利用時間)'!理工学部標本の大きさ</vt:lpstr>
      <vt:lpstr>'Student(2学部スマホ利用時間)'!理工学部分散</vt:lpstr>
      <vt:lpstr>'Student(2学部スマホ利用時間)'!理工学部平均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HATANO Shinsuke</cp:lastModifiedBy>
  <dcterms:created xsi:type="dcterms:W3CDTF">2016-09-03T10:19:51Z</dcterms:created>
  <dcterms:modified xsi:type="dcterms:W3CDTF">2016-11-09T10:59:08Z</dcterms:modified>
</cp:coreProperties>
</file>