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tanoshinsuke/Documents/ryukoku/2020/社会調査情報処理実習A/"/>
    </mc:Choice>
  </mc:AlternateContent>
  <xr:revisionPtr revIDLastSave="0" documentId="13_ncr:1_{9199397B-7CA7-9A4B-A881-3ECCFB469D02}" xr6:coauthVersionLast="46" xr6:coauthVersionMax="46" xr10:uidLastSave="{00000000-0000-0000-0000-000000000000}"/>
  <bookViews>
    <workbookView xWindow="9840" yWindow="6260" windowWidth="31420" windowHeight="19280" xr2:uid="{BF57192B-16FE-2E40-B079-0791A4B2C3E4}"/>
  </bookViews>
  <sheets>
    <sheet name="ダミー変数" sheetId="1" r:id="rId1"/>
  </sheets>
  <externalReferences>
    <externalReference r:id="rId2"/>
  </externalReferences>
  <definedNames>
    <definedName name="age" localSheetId="0">ダミー変数!$D$2:$D$327</definedName>
    <definedName name="age">[1]単回帰分析!$D$2:$D$327</definedName>
    <definedName name="expected">[1]単回帰分析!$E$2:$E$327</definedName>
    <definedName name="gender" localSheetId="0">ダミー変数!$F$2:$F$327</definedName>
    <definedName name="gender">[1]単回帰分析!#REF!</definedName>
    <definedName name="height" localSheetId="0">ダミー変数!$C$2:$C$327</definedName>
    <definedName name="male" localSheetId="0">ダミー変数!$E$2:$E$327</definedName>
    <definedName name="male">[1]単回帰分析!#REF!</definedName>
    <definedName name="marks" localSheetId="0">ダミー変数!$B$2:$B$327</definedName>
    <definedName name="marks">[1]単回帰分析!$B$2:$B$327</definedName>
    <definedName name="no" localSheetId="0">ダミー変数!$A$2:$A$327</definedName>
    <definedName name="傾きb">[1]単回帰分析!$K$4</definedName>
    <definedName name="残差分散">[1]単回帰分析!$J$10</definedName>
    <definedName name="残差変動">[1]単回帰分析!$H$10</definedName>
    <definedName name="身長年齢残差" localSheetId="0">ダミー変数!#REF!</definedName>
    <definedName name="身長年齢残差">[1]単回帰分析!#REF!</definedName>
    <definedName name="切片a">[1]単回帰分析!$K$5</definedName>
    <definedName name="全体自由度">[1]単回帰分析!$I$11</definedName>
    <definedName name="全体分散">[1]単回帰分析!$J$11</definedName>
    <definedName name="全体変動">[1]単回帰分析!$H$11</definedName>
    <definedName name="点数年齢残差" localSheetId="0">ダミー変数!#REF!</definedName>
    <definedName name="点数年齢残差">[1]単回帰分析!#REF!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2" i="1"/>
  <c r="I10" i="1"/>
  <c r="J10" i="1"/>
  <c r="K10" i="1"/>
  <c r="I9" i="1"/>
  <c r="I11" i="1"/>
  <c r="I16" i="1"/>
  <c r="I17" i="1"/>
  <c r="I18" i="1"/>
  <c r="J9" i="1"/>
  <c r="J11" i="1"/>
  <c r="K11" i="1"/>
  <c r="I4" i="1"/>
  <c r="I5" i="1"/>
  <c r="K9" i="1"/>
  <c r="L9" i="1"/>
  <c r="M9" i="1"/>
  <c r="I15" i="1"/>
  <c r="J15" i="1"/>
  <c r="L15" i="1"/>
  <c r="M15" i="1"/>
  <c r="J16" i="1"/>
  <c r="L16" i="1"/>
  <c r="J17" i="1"/>
  <c r="L17" i="1"/>
  <c r="J18" i="1"/>
  <c r="L18" i="1"/>
  <c r="N15" i="1" a="1"/>
  <c r="N15" i="1"/>
  <c r="K16" i="1"/>
  <c r="M16" i="1"/>
  <c r="K17" i="1"/>
  <c r="M17" i="1"/>
  <c r="K18" i="1"/>
  <c r="M18" i="1"/>
  <c r="I21" i="1" a="1"/>
  <c r="I2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<sst xmlns="http://schemas.openxmlformats.org/spreadsheetml/2006/main" count="370" uniqueCount="44">
  <si>
    <t>female</t>
  </si>
  <si>
    <t>male</t>
  </si>
  <si>
    <t>残差変動</t>
    <rPh sb="0" eb="1">
      <t xml:space="preserve">ザンサヘンドウ </t>
    </rPh>
    <phoneticPr fontId="3"/>
  </si>
  <si>
    <t>回帰変動</t>
    <rPh sb="0" eb="4">
      <t xml:space="preserve">カイキヘンドウ </t>
    </rPh>
    <phoneticPr fontId="3"/>
  </si>
  <si>
    <t>残差自由度</t>
    <rPh sb="0" eb="5">
      <t xml:space="preserve">ザンサジユウド </t>
    </rPh>
    <phoneticPr fontId="3"/>
  </si>
  <si>
    <t>F値</t>
    <phoneticPr fontId="3"/>
  </si>
  <si>
    <t>推定値の標準誤差</t>
    <rPh sb="0" eb="3">
      <t>スイテイ</t>
    </rPh>
    <phoneticPr fontId="3"/>
  </si>
  <si>
    <t>決定係数</t>
    <rPh sb="0" eb="4">
      <t xml:space="preserve">ケッテイケイスウ </t>
    </rPh>
    <phoneticPr fontId="3"/>
  </si>
  <si>
    <t>切片の標準誤差</t>
    <rPh sb="0" eb="2">
      <t>セッペンノヒョウ</t>
    </rPh>
    <phoneticPr fontId="3"/>
  </si>
  <si>
    <t>傾きの標準誤差</t>
    <phoneticPr fontId="3"/>
  </si>
  <si>
    <t>切片</t>
    <rPh sb="0" eb="2">
      <t xml:space="preserve">セッペン </t>
    </rPh>
    <phoneticPr fontId="3"/>
  </si>
  <si>
    <t>傾き</t>
    <rPh sb="0" eb="1">
      <t xml:space="preserve">カタムキ </t>
    </rPh>
    <phoneticPr fontId="3"/>
  </si>
  <si>
    <t>LINEST関数</t>
    <rPh sb="6" eb="8">
      <t xml:space="preserve">カンスウ </t>
    </rPh>
    <phoneticPr fontId="3"/>
  </si>
  <si>
    <t>maleb</t>
    <phoneticPr fontId="3"/>
  </si>
  <si>
    <t>年齢b</t>
    <rPh sb="0" eb="2">
      <t xml:space="preserve">ネンレイ </t>
    </rPh>
    <phoneticPr fontId="3"/>
  </si>
  <si>
    <t>身長b</t>
    <rPh sb="0" eb="2">
      <t xml:space="preserve">シンチョウ </t>
    </rPh>
    <phoneticPr fontId="3"/>
  </si>
  <si>
    <t>切片a</t>
    <rPh sb="0" eb="2">
      <t xml:space="preserve">セッペン </t>
    </rPh>
    <phoneticPr fontId="3"/>
  </si>
  <si>
    <t>F</t>
    <phoneticPr fontId="3"/>
  </si>
  <si>
    <t>p</t>
    <phoneticPr fontId="3"/>
  </si>
  <si>
    <t>t</t>
    <phoneticPr fontId="3"/>
  </si>
  <si>
    <t>標準化回帰係数</t>
    <rPh sb="0" eb="7">
      <t xml:space="preserve">ヒョウジュンカカイキケイスウ </t>
    </rPh>
    <phoneticPr fontId="3"/>
  </si>
  <si>
    <t>標準誤差SE</t>
    <rPh sb="0" eb="4">
      <t xml:space="preserve">ヒョウジュンゴサ </t>
    </rPh>
    <phoneticPr fontId="3"/>
  </si>
  <si>
    <t>係数</t>
    <rPh sb="0" eb="2">
      <t xml:space="preserve">ケイスウ </t>
    </rPh>
    <phoneticPr fontId="3"/>
  </si>
  <si>
    <t>変数</t>
    <rPh sb="0" eb="2">
      <t xml:space="preserve">ヘンスウ </t>
    </rPh>
    <phoneticPr fontId="3"/>
  </si>
  <si>
    <t>回帰分析</t>
    <rPh sb="0" eb="4">
      <t xml:space="preserve">カイキブンセキ </t>
    </rPh>
    <phoneticPr fontId="3"/>
  </si>
  <si>
    <t>全体</t>
    <rPh sb="0" eb="2">
      <t xml:space="preserve">ゼンタイ </t>
    </rPh>
    <phoneticPr fontId="3"/>
  </si>
  <si>
    <t>残差</t>
    <rPh sb="0" eb="2">
      <t xml:space="preserve">ザンサ </t>
    </rPh>
    <phoneticPr fontId="3"/>
  </si>
  <si>
    <t>回帰</t>
    <rPh sb="0" eb="2">
      <t xml:space="preserve">カイキ </t>
    </rPh>
    <phoneticPr fontId="3"/>
  </si>
  <si>
    <t>分散</t>
    <rPh sb="0" eb="2">
      <t xml:space="preserve">ブンサン </t>
    </rPh>
    <phoneticPr fontId="3"/>
  </si>
  <si>
    <t>自由度</t>
    <rPh sb="0" eb="3">
      <t xml:space="preserve">ジユウド </t>
    </rPh>
    <phoneticPr fontId="3"/>
  </si>
  <si>
    <t>変動</t>
    <rPh sb="0" eb="2">
      <t xml:space="preserve">ヘンドウ </t>
    </rPh>
    <phoneticPr fontId="3"/>
  </si>
  <si>
    <t>因子</t>
    <rPh sb="0" eb="2">
      <t xml:space="preserve">インシ </t>
    </rPh>
    <phoneticPr fontId="3"/>
  </si>
  <si>
    <t>分散分析表</t>
    <rPh sb="0" eb="5">
      <t xml:space="preserve">ブンサンブンセキヒョウ </t>
    </rPh>
    <phoneticPr fontId="3"/>
  </si>
  <si>
    <t>推定値の標準誤差</t>
    <rPh sb="0" eb="3">
      <t xml:space="preserve">スイテイチノオ </t>
    </rPh>
    <rPh sb="4" eb="8">
      <t xml:space="preserve">ヒョウジュンゴオサ </t>
    </rPh>
    <phoneticPr fontId="3"/>
  </si>
  <si>
    <t>補正R2</t>
    <rPh sb="0" eb="2">
      <t xml:space="preserve">ホセイ </t>
    </rPh>
    <phoneticPr fontId="3"/>
  </si>
  <si>
    <t>決定係数R2</t>
    <rPh sb="0" eb="4">
      <t xml:space="preserve">ケッテイケイスウ </t>
    </rPh>
    <phoneticPr fontId="3"/>
  </si>
  <si>
    <t>相関係数r</t>
    <rPh sb="0" eb="4">
      <t xml:space="preserve">ソウカンケイスウ </t>
    </rPh>
    <phoneticPr fontId="3"/>
  </si>
  <si>
    <t>概要</t>
    <rPh sb="0" eb="2">
      <t xml:space="preserve">ガイヨウ </t>
    </rPh>
    <phoneticPr fontId="3"/>
  </si>
  <si>
    <t>性別</t>
    <rPh sb="0" eb="2">
      <t xml:space="preserve">セイベツ </t>
    </rPh>
    <phoneticPr fontId="3"/>
  </si>
  <si>
    <t>male</t>
    <phoneticPr fontId="3"/>
  </si>
  <si>
    <t>年齢</t>
    <rPh sb="0" eb="2">
      <t xml:space="preserve">ネンレイ </t>
    </rPh>
    <phoneticPr fontId="3"/>
  </si>
  <si>
    <t>身長</t>
    <rPh sb="0" eb="2">
      <t xml:space="preserve">シンチョウ </t>
    </rPh>
    <phoneticPr fontId="3"/>
  </si>
  <si>
    <t>点数</t>
    <rPh sb="0" eb="2">
      <t xml:space="preserve">テンスウ </t>
    </rPh>
    <phoneticPr fontId="3"/>
  </si>
  <si>
    <t>No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</si>
</sst>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00"/>
    <numFmt numFmtId="178" formatCode="0.00_ "/>
    <numFmt numFmtId="179" formatCode="0.0000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3D8EF"/>
        <bgColor indexed="64"/>
      </patternFill>
    </fill>
    <fill>
      <patternFill patternType="solid">
        <fgColor rgb="FFFFCED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0" fillId="2" borderId="0" xfId="0" applyFill="1">
      <alignment vertical="center"/>
    </xf>
    <xf numFmtId="0" fontId="2" fillId="3" borderId="0" xfId="2" applyFont="1" applyFill="1" applyAlignment="1">
      <alignment vertical="center"/>
    </xf>
    <xf numFmtId="0" fontId="2" fillId="4" borderId="0" xfId="2" applyFont="1" applyFill="1" applyAlignment="1">
      <alignment vertical="center"/>
    </xf>
    <xf numFmtId="0" fontId="2" fillId="5" borderId="0" xfId="2" applyFont="1" applyFill="1" applyAlignment="1">
      <alignment vertical="center"/>
    </xf>
    <xf numFmtId="0" fontId="2" fillId="3" borderId="1" xfId="2" applyFont="1" applyFill="1" applyBorder="1" applyAlignment="1">
      <alignment vertical="center"/>
    </xf>
    <xf numFmtId="0" fontId="2" fillId="5" borderId="1" xfId="2" applyFont="1" applyFill="1" applyBorder="1" applyAlignment="1">
      <alignment vertical="center"/>
    </xf>
    <xf numFmtId="0" fontId="2" fillId="4" borderId="1" xfId="2" applyFont="1" applyFill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2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6" fontId="2" fillId="0" borderId="0" xfId="2" applyNumberFormat="1" applyFont="1" applyAlignment="1">
      <alignment vertical="center"/>
    </xf>
    <xf numFmtId="10" fontId="0" fillId="0" borderId="0" xfId="1" applyNumberFormat="1" applyFont="1" applyFill="1" applyBorder="1" applyAlignment="1">
      <alignment vertical="center"/>
    </xf>
    <xf numFmtId="176" fontId="5" fillId="0" borderId="0" xfId="2" applyNumberFormat="1" applyFont="1" applyAlignment="1">
      <alignment vertical="center"/>
    </xf>
    <xf numFmtId="0" fontId="2" fillId="6" borderId="2" xfId="2" applyFont="1" applyFill="1" applyBorder="1" applyAlignment="1">
      <alignment vertical="center"/>
    </xf>
    <xf numFmtId="0" fontId="2" fillId="0" borderId="2" xfId="2" applyFont="1" applyBorder="1" applyAlignment="1">
      <alignment vertical="center"/>
    </xf>
    <xf numFmtId="2" fontId="2" fillId="6" borderId="2" xfId="2" applyNumberFormat="1" applyFont="1" applyFill="1" applyBorder="1" applyAlignment="1">
      <alignment vertical="center"/>
    </xf>
    <xf numFmtId="2" fontId="2" fillId="7" borderId="2" xfId="2" applyNumberFormat="1" applyFont="1" applyFill="1" applyBorder="1" applyAlignment="1">
      <alignment vertical="center"/>
    </xf>
    <xf numFmtId="0" fontId="2" fillId="7" borderId="2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2" xfId="2" applyNumberFormat="1" applyFont="1" applyBorder="1" applyAlignment="1">
      <alignment vertical="center"/>
    </xf>
    <xf numFmtId="177" fontId="2" fillId="0" borderId="2" xfId="2" applyNumberFormat="1" applyFont="1" applyBorder="1" applyAlignment="1">
      <alignment vertical="center"/>
    </xf>
    <xf numFmtId="2" fontId="2" fillId="6" borderId="2" xfId="2" quotePrefix="1" applyNumberFormat="1" applyFont="1" applyFill="1" applyBorder="1" applyAlignment="1">
      <alignment vertical="center"/>
    </xf>
    <xf numFmtId="178" fontId="2" fillId="0" borderId="2" xfId="2" applyNumberFormat="1" applyFont="1" applyBorder="1" applyAlignment="1">
      <alignment vertical="center"/>
    </xf>
    <xf numFmtId="179" fontId="2" fillId="6" borderId="2" xfId="2" applyNumberFormat="1" applyFont="1" applyFill="1" applyBorder="1" applyAlignment="1">
      <alignment vertical="center"/>
    </xf>
    <xf numFmtId="179" fontId="2" fillId="0" borderId="2" xfId="2" applyNumberFormat="1" applyFont="1" applyBorder="1" applyAlignment="1">
      <alignment vertical="center"/>
    </xf>
    <xf numFmtId="179" fontId="2" fillId="7" borderId="2" xfId="2" applyNumberFormat="1" applyFont="1" applyFill="1" applyBorder="1" applyAlignment="1">
      <alignment vertical="center"/>
    </xf>
    <xf numFmtId="0" fontId="2" fillId="8" borderId="3" xfId="2" applyFont="1" applyFill="1" applyBorder="1" applyAlignment="1">
      <alignment vertical="center"/>
    </xf>
    <xf numFmtId="0" fontId="2" fillId="8" borderId="3" xfId="2" applyFont="1" applyFill="1" applyBorder="1" applyAlignment="1">
      <alignment vertical="center" shrinkToFit="1"/>
    </xf>
    <xf numFmtId="0" fontId="2" fillId="8" borderId="4" xfId="2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D37ACF48-2111-0A4F-A27F-5D8AE3F3D34E}"/>
  </cellStyles>
  <dxfs count="3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Lin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回帰分析"/>
      <sheetName val="変数選択"/>
    </sheetNames>
    <sheetDataSet>
      <sheetData sheetId="0">
        <row r="2">
          <cell r="B2">
            <v>50</v>
          </cell>
          <cell r="D2">
            <v>8.6</v>
          </cell>
          <cell r="E2">
            <v>52.019712336007423</v>
          </cell>
        </row>
        <row r="3">
          <cell r="B3">
            <v>76</v>
          </cell>
          <cell r="D3">
            <v>12</v>
          </cell>
          <cell r="E3">
            <v>74.673321126038431</v>
          </cell>
        </row>
        <row r="4">
          <cell r="B4">
            <v>43</v>
          </cell>
          <cell r="D4">
            <v>7.2</v>
          </cell>
          <cell r="E4">
            <v>42.691755775406428</v>
          </cell>
          <cell r="K4">
            <v>6.6628261147150001</v>
          </cell>
        </row>
        <row r="5">
          <cell r="B5">
            <v>51</v>
          </cell>
          <cell r="D5">
            <v>8.4</v>
          </cell>
          <cell r="E5">
            <v>50.687147113064427</v>
          </cell>
          <cell r="K5">
            <v>-5.2805922505415737</v>
          </cell>
        </row>
        <row r="6">
          <cell r="B6">
            <v>30</v>
          </cell>
          <cell r="D6">
            <v>6</v>
          </cell>
          <cell r="E6">
            <v>34.696364437748429</v>
          </cell>
        </row>
        <row r="7">
          <cell r="B7">
            <v>66</v>
          </cell>
          <cell r="D7">
            <v>10.4</v>
          </cell>
          <cell r="E7">
            <v>64.012799342494432</v>
          </cell>
        </row>
        <row r="8">
          <cell r="B8">
            <v>21</v>
          </cell>
          <cell r="D8">
            <v>4.3</v>
          </cell>
          <cell r="E8">
            <v>23.369560042732925</v>
          </cell>
        </row>
        <row r="9">
          <cell r="B9">
            <v>60</v>
          </cell>
          <cell r="D9">
            <v>9.3000000000000007</v>
          </cell>
          <cell r="E9">
            <v>56.683690616307935</v>
          </cell>
        </row>
        <row r="10">
          <cell r="B10">
            <v>31</v>
          </cell>
          <cell r="D10">
            <v>5.6</v>
          </cell>
          <cell r="E10">
            <v>32.031233991862422</v>
          </cell>
          <cell r="H10">
            <v>2932.3847964935171</v>
          </cell>
          <cell r="J10">
            <v>9.0505703595478924</v>
          </cell>
        </row>
        <row r="11">
          <cell r="B11">
            <v>58</v>
          </cell>
          <cell r="D11">
            <v>9.9</v>
          </cell>
          <cell r="E11">
            <v>60.681386285136924</v>
          </cell>
          <cell r="H11">
            <v>64488.628834355834</v>
          </cell>
          <cell r="I11">
            <v>325</v>
          </cell>
          <cell r="J11">
            <v>198.42655025955642</v>
          </cell>
        </row>
        <row r="12">
          <cell r="B12">
            <v>71</v>
          </cell>
          <cell r="D12">
            <v>11.9</v>
          </cell>
          <cell r="E12">
            <v>74.007038514566929</v>
          </cell>
        </row>
        <row r="13">
          <cell r="B13">
            <v>61</v>
          </cell>
          <cell r="D13">
            <v>9.4</v>
          </cell>
          <cell r="E13">
            <v>57.349973227779429</v>
          </cell>
        </row>
        <row r="14">
          <cell r="B14">
            <v>37</v>
          </cell>
          <cell r="D14">
            <v>6.5</v>
          </cell>
          <cell r="E14">
            <v>38.02777749510593</v>
          </cell>
        </row>
        <row r="15">
          <cell r="B15">
            <v>49</v>
          </cell>
          <cell r="D15">
            <v>7.7</v>
          </cell>
          <cell r="E15">
            <v>46.023168832763929</v>
          </cell>
        </row>
        <row r="16">
          <cell r="B16">
            <v>47</v>
          </cell>
          <cell r="D16">
            <v>8.4</v>
          </cell>
          <cell r="E16">
            <v>50.687147113064427</v>
          </cell>
        </row>
        <row r="17">
          <cell r="B17">
            <v>57</v>
          </cell>
          <cell r="D17">
            <v>8.8000000000000007</v>
          </cell>
          <cell r="E17">
            <v>53.352277558950433</v>
          </cell>
        </row>
        <row r="18">
          <cell r="B18">
            <v>48</v>
          </cell>
          <cell r="D18">
            <v>8.4</v>
          </cell>
          <cell r="E18">
            <v>50.687147113064427</v>
          </cell>
        </row>
        <row r="19">
          <cell r="B19">
            <v>43</v>
          </cell>
          <cell r="D19">
            <v>7.5</v>
          </cell>
          <cell r="E19">
            <v>44.690603609820926</v>
          </cell>
        </row>
        <row r="20">
          <cell r="B20">
            <v>47</v>
          </cell>
          <cell r="D20">
            <v>8.1999999999999993</v>
          </cell>
          <cell r="E20">
            <v>49.354581890121423</v>
          </cell>
        </row>
        <row r="21">
          <cell r="B21">
            <v>49</v>
          </cell>
          <cell r="D21">
            <v>7.4</v>
          </cell>
          <cell r="E21">
            <v>44.024320998349431</v>
          </cell>
        </row>
        <row r="22">
          <cell r="B22">
            <v>60</v>
          </cell>
          <cell r="D22">
            <v>9.6999999999999993</v>
          </cell>
          <cell r="E22">
            <v>59.34882106219392</v>
          </cell>
        </row>
        <row r="23">
          <cell r="B23">
            <v>53</v>
          </cell>
          <cell r="D23">
            <v>9.4</v>
          </cell>
          <cell r="E23">
            <v>57.349973227779429</v>
          </cell>
        </row>
        <row r="24">
          <cell r="B24">
            <v>68</v>
          </cell>
          <cell r="D24">
            <v>11.2</v>
          </cell>
          <cell r="E24">
            <v>69.343060234266417</v>
          </cell>
        </row>
        <row r="25">
          <cell r="B25">
            <v>36</v>
          </cell>
          <cell r="D25">
            <v>6.4</v>
          </cell>
          <cell r="E25">
            <v>37.361494883634428</v>
          </cell>
        </row>
        <row r="26">
          <cell r="B26">
            <v>73</v>
          </cell>
          <cell r="D26">
            <v>11.8</v>
          </cell>
          <cell r="E26">
            <v>73.340755903095427</v>
          </cell>
        </row>
        <row r="27">
          <cell r="B27">
            <v>56</v>
          </cell>
          <cell r="D27">
            <v>8.6</v>
          </cell>
          <cell r="E27">
            <v>52.019712336007423</v>
          </cell>
        </row>
        <row r="28">
          <cell r="B28">
            <v>46</v>
          </cell>
          <cell r="D28">
            <v>8.3000000000000007</v>
          </cell>
          <cell r="E28">
            <v>50.020864501592932</v>
          </cell>
        </row>
        <row r="29">
          <cell r="B29">
            <v>42</v>
          </cell>
          <cell r="D29">
            <v>6.6</v>
          </cell>
          <cell r="E29">
            <v>38.694060106577425</v>
          </cell>
        </row>
        <row r="30">
          <cell r="B30">
            <v>41</v>
          </cell>
          <cell r="D30">
            <v>7</v>
          </cell>
          <cell r="E30">
            <v>41.359190552463424</v>
          </cell>
        </row>
        <row r="31">
          <cell r="B31">
            <v>42</v>
          </cell>
          <cell r="D31">
            <v>7.6</v>
          </cell>
          <cell r="E31">
            <v>45.356886221292427</v>
          </cell>
        </row>
        <row r="32">
          <cell r="B32">
            <v>70</v>
          </cell>
          <cell r="D32">
            <v>11.8</v>
          </cell>
          <cell r="E32">
            <v>73.340755903095427</v>
          </cell>
        </row>
        <row r="33">
          <cell r="B33">
            <v>29</v>
          </cell>
          <cell r="D33">
            <v>4.5999999999999996</v>
          </cell>
          <cell r="E33">
            <v>25.368407877147423</v>
          </cell>
        </row>
        <row r="34">
          <cell r="B34">
            <v>36</v>
          </cell>
          <cell r="D34">
            <v>6.3</v>
          </cell>
          <cell r="E34">
            <v>36.695212272162927</v>
          </cell>
        </row>
        <row r="35">
          <cell r="B35">
            <v>38</v>
          </cell>
          <cell r="D35">
            <v>6.5</v>
          </cell>
          <cell r="E35">
            <v>38.02777749510593</v>
          </cell>
        </row>
        <row r="36">
          <cell r="B36">
            <v>40</v>
          </cell>
          <cell r="D36">
            <v>7.2</v>
          </cell>
          <cell r="E36">
            <v>42.691755775406428</v>
          </cell>
        </row>
        <row r="37">
          <cell r="B37">
            <v>26</v>
          </cell>
          <cell r="D37">
            <v>4.3</v>
          </cell>
          <cell r="E37">
            <v>23.369560042732925</v>
          </cell>
        </row>
        <row r="38">
          <cell r="B38">
            <v>51</v>
          </cell>
          <cell r="D38">
            <v>8.3000000000000007</v>
          </cell>
          <cell r="E38">
            <v>50.020864501592932</v>
          </cell>
        </row>
        <row r="39">
          <cell r="B39">
            <v>57</v>
          </cell>
          <cell r="D39">
            <v>8.8000000000000007</v>
          </cell>
          <cell r="E39">
            <v>53.352277558950433</v>
          </cell>
        </row>
        <row r="40">
          <cell r="B40">
            <v>33</v>
          </cell>
          <cell r="D40">
            <v>5.7</v>
          </cell>
          <cell r="E40">
            <v>32.697516603333931</v>
          </cell>
        </row>
        <row r="41">
          <cell r="B41">
            <v>41</v>
          </cell>
          <cell r="D41">
            <v>7.3</v>
          </cell>
          <cell r="E41">
            <v>43.358038386877922</v>
          </cell>
        </row>
        <row r="42">
          <cell r="B42">
            <v>36</v>
          </cell>
          <cell r="D42">
            <v>7.1</v>
          </cell>
          <cell r="E42">
            <v>42.025473163934926</v>
          </cell>
        </row>
        <row r="43">
          <cell r="B43">
            <v>26</v>
          </cell>
          <cell r="D43">
            <v>5.0999999999999996</v>
          </cell>
          <cell r="E43">
            <v>28.699820934504928</v>
          </cell>
        </row>
        <row r="44">
          <cell r="B44">
            <v>52</v>
          </cell>
          <cell r="D44">
            <v>8.6999999999999993</v>
          </cell>
          <cell r="E44">
            <v>52.685994947478925</v>
          </cell>
        </row>
        <row r="45">
          <cell r="B45">
            <v>61</v>
          </cell>
          <cell r="D45">
            <v>10.6</v>
          </cell>
          <cell r="E45">
            <v>65.345364565437421</v>
          </cell>
        </row>
        <row r="46">
          <cell r="B46">
            <v>31</v>
          </cell>
          <cell r="D46">
            <v>5.6</v>
          </cell>
          <cell r="E46">
            <v>32.031233991862422</v>
          </cell>
        </row>
        <row r="47">
          <cell r="B47">
            <v>29</v>
          </cell>
          <cell r="D47">
            <v>5.3</v>
          </cell>
          <cell r="E47">
            <v>30.032386157447924</v>
          </cell>
        </row>
        <row r="48">
          <cell r="B48">
            <v>27</v>
          </cell>
          <cell r="D48">
            <v>5.6</v>
          </cell>
          <cell r="E48">
            <v>32.031233991862422</v>
          </cell>
        </row>
        <row r="49">
          <cell r="B49">
            <v>38</v>
          </cell>
          <cell r="D49">
            <v>6</v>
          </cell>
          <cell r="E49">
            <v>34.696364437748429</v>
          </cell>
        </row>
        <row r="50">
          <cell r="B50">
            <v>60</v>
          </cell>
          <cell r="D50">
            <v>9.9</v>
          </cell>
          <cell r="E50">
            <v>60.681386285136924</v>
          </cell>
        </row>
        <row r="51">
          <cell r="B51">
            <v>74</v>
          </cell>
          <cell r="D51">
            <v>12.2</v>
          </cell>
          <cell r="E51">
            <v>76.00588634898142</v>
          </cell>
        </row>
        <row r="52">
          <cell r="B52">
            <v>46</v>
          </cell>
          <cell r="D52">
            <v>6.9</v>
          </cell>
          <cell r="E52">
            <v>40.69290794099193</v>
          </cell>
        </row>
        <row r="53">
          <cell r="B53">
            <v>48</v>
          </cell>
          <cell r="D53">
            <v>7.9</v>
          </cell>
          <cell r="E53">
            <v>47.355734055706932</v>
          </cell>
        </row>
        <row r="54">
          <cell r="B54">
            <v>59</v>
          </cell>
          <cell r="D54">
            <v>10</v>
          </cell>
          <cell r="E54">
            <v>61.347668896608425</v>
          </cell>
        </row>
        <row r="55">
          <cell r="B55">
            <v>45</v>
          </cell>
          <cell r="D55">
            <v>7.4</v>
          </cell>
          <cell r="E55">
            <v>44.024320998349431</v>
          </cell>
        </row>
        <row r="56">
          <cell r="B56">
            <v>58</v>
          </cell>
          <cell r="D56">
            <v>8.8000000000000007</v>
          </cell>
          <cell r="E56">
            <v>53.352277558950433</v>
          </cell>
        </row>
        <row r="57">
          <cell r="B57">
            <v>44</v>
          </cell>
          <cell r="D57">
            <v>8</v>
          </cell>
          <cell r="E57">
            <v>48.022016667178427</v>
          </cell>
        </row>
        <row r="58">
          <cell r="B58">
            <v>52</v>
          </cell>
          <cell r="D58">
            <v>8.5</v>
          </cell>
          <cell r="E58">
            <v>51.353429724535928</v>
          </cell>
        </row>
        <row r="59">
          <cell r="B59">
            <v>66</v>
          </cell>
          <cell r="D59">
            <v>10.7</v>
          </cell>
          <cell r="E59">
            <v>66.011647176908923</v>
          </cell>
        </row>
        <row r="60">
          <cell r="B60">
            <v>39</v>
          </cell>
          <cell r="D60">
            <v>6</v>
          </cell>
          <cell r="E60">
            <v>34.696364437748429</v>
          </cell>
        </row>
        <row r="61">
          <cell r="B61">
            <v>41</v>
          </cell>
          <cell r="D61">
            <v>7.1</v>
          </cell>
          <cell r="E61">
            <v>42.025473163934926</v>
          </cell>
        </row>
        <row r="62">
          <cell r="B62">
            <v>45</v>
          </cell>
          <cell r="D62">
            <v>7.4</v>
          </cell>
          <cell r="E62">
            <v>44.024320998349431</v>
          </cell>
        </row>
        <row r="63">
          <cell r="B63">
            <v>44</v>
          </cell>
          <cell r="D63">
            <v>6.7</v>
          </cell>
          <cell r="E63">
            <v>39.360342718048926</v>
          </cell>
        </row>
        <row r="64">
          <cell r="B64">
            <v>41</v>
          </cell>
          <cell r="D64">
            <v>6.3</v>
          </cell>
          <cell r="E64">
            <v>36.695212272162927</v>
          </cell>
        </row>
        <row r="65">
          <cell r="B65">
            <v>53</v>
          </cell>
          <cell r="D65">
            <v>9.1</v>
          </cell>
          <cell r="E65">
            <v>55.351125393364924</v>
          </cell>
        </row>
        <row r="66">
          <cell r="B66">
            <v>54</v>
          </cell>
          <cell r="D66">
            <v>9.1</v>
          </cell>
          <cell r="E66">
            <v>55.351125393364924</v>
          </cell>
        </row>
        <row r="67">
          <cell r="B67">
            <v>55</v>
          </cell>
          <cell r="D67">
            <v>9.1999999999999993</v>
          </cell>
          <cell r="E67">
            <v>56.017408004836419</v>
          </cell>
        </row>
        <row r="68">
          <cell r="B68">
            <v>50</v>
          </cell>
          <cell r="D68">
            <v>8.5</v>
          </cell>
          <cell r="E68">
            <v>51.353429724535928</v>
          </cell>
        </row>
        <row r="69">
          <cell r="B69">
            <v>58</v>
          </cell>
          <cell r="D69">
            <v>9</v>
          </cell>
          <cell r="E69">
            <v>54.68484278189343</v>
          </cell>
        </row>
        <row r="70">
          <cell r="B70">
            <v>76</v>
          </cell>
          <cell r="D70">
            <v>12.1</v>
          </cell>
          <cell r="E70">
            <v>75.339603737509918</v>
          </cell>
        </row>
        <row r="71">
          <cell r="B71">
            <v>76</v>
          </cell>
          <cell r="D71">
            <v>11.6</v>
          </cell>
          <cell r="E71">
            <v>72.008190680152424</v>
          </cell>
        </row>
        <row r="72">
          <cell r="B72">
            <v>37</v>
          </cell>
          <cell r="D72">
            <v>6.7</v>
          </cell>
          <cell r="E72">
            <v>39.360342718048926</v>
          </cell>
        </row>
        <row r="73">
          <cell r="B73">
            <v>53</v>
          </cell>
          <cell r="D73">
            <v>8.6</v>
          </cell>
          <cell r="E73">
            <v>52.019712336007423</v>
          </cell>
        </row>
        <row r="74">
          <cell r="B74">
            <v>31</v>
          </cell>
          <cell r="D74">
            <v>5.6</v>
          </cell>
          <cell r="E74">
            <v>32.031233991862422</v>
          </cell>
        </row>
        <row r="75">
          <cell r="B75">
            <v>34</v>
          </cell>
          <cell r="D75">
            <v>5.2</v>
          </cell>
          <cell r="E75">
            <v>29.366103545976429</v>
          </cell>
        </row>
        <row r="76">
          <cell r="B76">
            <v>34</v>
          </cell>
          <cell r="D76">
            <v>5.9</v>
          </cell>
          <cell r="E76">
            <v>34.030081826276927</v>
          </cell>
        </row>
        <row r="77">
          <cell r="B77">
            <v>34</v>
          </cell>
          <cell r="D77">
            <v>6.2</v>
          </cell>
          <cell r="E77">
            <v>36.028929660691425</v>
          </cell>
        </row>
        <row r="78">
          <cell r="B78">
            <v>63</v>
          </cell>
          <cell r="D78">
            <v>10.4</v>
          </cell>
          <cell r="E78">
            <v>64.012799342494432</v>
          </cell>
        </row>
        <row r="79">
          <cell r="B79">
            <v>35</v>
          </cell>
          <cell r="D79">
            <v>5.5</v>
          </cell>
          <cell r="E79">
            <v>31.364951380390927</v>
          </cell>
        </row>
        <row r="80">
          <cell r="B80">
            <v>71</v>
          </cell>
          <cell r="D80">
            <v>10.9</v>
          </cell>
          <cell r="E80">
            <v>67.344212399851926</v>
          </cell>
        </row>
        <row r="81">
          <cell r="B81">
            <v>72</v>
          </cell>
          <cell r="D81">
            <v>11.2</v>
          </cell>
          <cell r="E81">
            <v>69.343060234266417</v>
          </cell>
        </row>
        <row r="82">
          <cell r="B82">
            <v>29</v>
          </cell>
          <cell r="D82">
            <v>5.8</v>
          </cell>
          <cell r="E82">
            <v>33.363799214805425</v>
          </cell>
        </row>
        <row r="83">
          <cell r="B83">
            <v>48</v>
          </cell>
          <cell r="D83">
            <v>7.4</v>
          </cell>
          <cell r="E83">
            <v>44.024320998349431</v>
          </cell>
        </row>
        <row r="84">
          <cell r="B84">
            <v>23</v>
          </cell>
          <cell r="D84">
            <v>4.9000000000000004</v>
          </cell>
          <cell r="E84">
            <v>27.367255711561931</v>
          </cell>
        </row>
        <row r="85">
          <cell r="B85">
            <v>59</v>
          </cell>
          <cell r="D85">
            <v>10</v>
          </cell>
          <cell r="E85">
            <v>61.347668896608425</v>
          </cell>
        </row>
        <row r="86">
          <cell r="B86">
            <v>37</v>
          </cell>
          <cell r="D86">
            <v>7</v>
          </cell>
          <cell r="E86">
            <v>41.359190552463424</v>
          </cell>
        </row>
        <row r="87">
          <cell r="B87">
            <v>80</v>
          </cell>
          <cell r="D87">
            <v>12.4</v>
          </cell>
          <cell r="E87">
            <v>77.338451571924423</v>
          </cell>
        </row>
        <row r="88">
          <cell r="B88">
            <v>73</v>
          </cell>
          <cell r="D88">
            <v>11.4</v>
          </cell>
          <cell r="E88">
            <v>70.675625457209435</v>
          </cell>
        </row>
        <row r="89">
          <cell r="B89">
            <v>41</v>
          </cell>
          <cell r="D89">
            <v>7.5</v>
          </cell>
          <cell r="E89">
            <v>44.690603609820926</v>
          </cell>
        </row>
        <row r="90">
          <cell r="B90">
            <v>53</v>
          </cell>
          <cell r="D90">
            <v>8.4</v>
          </cell>
          <cell r="E90">
            <v>50.687147113064427</v>
          </cell>
        </row>
        <row r="91">
          <cell r="B91">
            <v>68</v>
          </cell>
          <cell r="D91">
            <v>10.8</v>
          </cell>
          <cell r="E91">
            <v>66.677929788380439</v>
          </cell>
        </row>
        <row r="92">
          <cell r="B92">
            <v>36</v>
          </cell>
          <cell r="D92">
            <v>5.9</v>
          </cell>
          <cell r="E92">
            <v>34.030081826276927</v>
          </cell>
        </row>
        <row r="93">
          <cell r="B93">
            <v>42</v>
          </cell>
          <cell r="D93">
            <v>6.3</v>
          </cell>
          <cell r="E93">
            <v>36.695212272162927</v>
          </cell>
        </row>
        <row r="94">
          <cell r="B94">
            <v>43</v>
          </cell>
          <cell r="D94">
            <v>7.8</v>
          </cell>
          <cell r="E94">
            <v>46.689451444235424</v>
          </cell>
        </row>
        <row r="95">
          <cell r="B95">
            <v>25</v>
          </cell>
          <cell r="D95">
            <v>4.0999999999999996</v>
          </cell>
          <cell r="E95">
            <v>22.036994819789925</v>
          </cell>
        </row>
        <row r="96">
          <cell r="B96">
            <v>42</v>
          </cell>
          <cell r="D96">
            <v>7.4</v>
          </cell>
          <cell r="E96">
            <v>44.024320998349431</v>
          </cell>
        </row>
        <row r="97">
          <cell r="B97">
            <v>70</v>
          </cell>
          <cell r="D97">
            <v>10.7</v>
          </cell>
          <cell r="E97">
            <v>66.011647176908923</v>
          </cell>
        </row>
        <row r="98">
          <cell r="B98">
            <v>47</v>
          </cell>
          <cell r="D98">
            <v>8.4</v>
          </cell>
          <cell r="E98">
            <v>50.687147113064427</v>
          </cell>
        </row>
        <row r="99">
          <cell r="B99">
            <v>48</v>
          </cell>
          <cell r="D99">
            <v>7.6</v>
          </cell>
          <cell r="E99">
            <v>45.356886221292427</v>
          </cell>
        </row>
        <row r="100">
          <cell r="B100">
            <v>62</v>
          </cell>
          <cell r="D100">
            <v>10.5</v>
          </cell>
          <cell r="E100">
            <v>64.679081953965934</v>
          </cell>
        </row>
        <row r="101">
          <cell r="B101">
            <v>54</v>
          </cell>
          <cell r="D101">
            <v>8.9</v>
          </cell>
          <cell r="E101">
            <v>54.018560170421928</v>
          </cell>
        </row>
        <row r="102">
          <cell r="B102">
            <v>50</v>
          </cell>
          <cell r="D102">
            <v>8.6999999999999993</v>
          </cell>
          <cell r="E102">
            <v>52.685994947478925</v>
          </cell>
        </row>
        <row r="103">
          <cell r="B103">
            <v>61</v>
          </cell>
          <cell r="D103">
            <v>9.1999999999999993</v>
          </cell>
          <cell r="E103">
            <v>56.017408004836419</v>
          </cell>
        </row>
        <row r="104">
          <cell r="B104">
            <v>23</v>
          </cell>
          <cell r="D104">
            <v>4.2</v>
          </cell>
          <cell r="E104">
            <v>22.703277431261426</v>
          </cell>
        </row>
        <row r="105">
          <cell r="B105">
            <v>36</v>
          </cell>
          <cell r="D105">
            <v>5.6</v>
          </cell>
          <cell r="E105">
            <v>32.031233991862422</v>
          </cell>
        </row>
        <row r="106">
          <cell r="B106">
            <v>33</v>
          </cell>
          <cell r="D106">
            <v>5.9</v>
          </cell>
          <cell r="E106">
            <v>34.030081826276927</v>
          </cell>
        </row>
        <row r="107">
          <cell r="B107">
            <v>48</v>
          </cell>
          <cell r="D107">
            <v>7.9</v>
          </cell>
          <cell r="E107">
            <v>47.355734055706932</v>
          </cell>
        </row>
        <row r="108">
          <cell r="B108">
            <v>48</v>
          </cell>
          <cell r="D108">
            <v>7.8</v>
          </cell>
          <cell r="E108">
            <v>46.689451444235424</v>
          </cell>
        </row>
        <row r="109">
          <cell r="B109">
            <v>42</v>
          </cell>
          <cell r="D109">
            <v>6.8</v>
          </cell>
          <cell r="E109">
            <v>40.026625329520428</v>
          </cell>
        </row>
        <row r="110">
          <cell r="B110">
            <v>41</v>
          </cell>
          <cell r="D110">
            <v>6.3</v>
          </cell>
          <cell r="E110">
            <v>36.695212272162927</v>
          </cell>
        </row>
        <row r="111">
          <cell r="B111">
            <v>69</v>
          </cell>
          <cell r="D111">
            <v>10.7</v>
          </cell>
          <cell r="E111">
            <v>66.011647176908923</v>
          </cell>
        </row>
        <row r="112">
          <cell r="B112">
            <v>66</v>
          </cell>
          <cell r="D112">
            <v>9.9</v>
          </cell>
          <cell r="E112">
            <v>60.681386285136924</v>
          </cell>
        </row>
        <row r="113">
          <cell r="B113">
            <v>36</v>
          </cell>
          <cell r="D113">
            <v>5.8</v>
          </cell>
          <cell r="E113">
            <v>33.363799214805425</v>
          </cell>
        </row>
        <row r="114">
          <cell r="B114">
            <v>48</v>
          </cell>
          <cell r="D114">
            <v>8.8000000000000007</v>
          </cell>
          <cell r="E114">
            <v>53.352277558950433</v>
          </cell>
        </row>
        <row r="115">
          <cell r="B115">
            <v>58</v>
          </cell>
          <cell r="D115">
            <v>10</v>
          </cell>
          <cell r="E115">
            <v>61.347668896608425</v>
          </cell>
        </row>
        <row r="116">
          <cell r="B116">
            <v>29</v>
          </cell>
          <cell r="D116">
            <v>5.6</v>
          </cell>
          <cell r="E116">
            <v>32.031233991862422</v>
          </cell>
        </row>
        <row r="117">
          <cell r="B117">
            <v>51</v>
          </cell>
          <cell r="D117">
            <v>8.1</v>
          </cell>
          <cell r="E117">
            <v>48.688299278649922</v>
          </cell>
        </row>
        <row r="118">
          <cell r="B118">
            <v>34</v>
          </cell>
          <cell r="D118">
            <v>6.4</v>
          </cell>
          <cell r="E118">
            <v>37.361494883634428</v>
          </cell>
        </row>
        <row r="119">
          <cell r="B119">
            <v>42</v>
          </cell>
          <cell r="D119">
            <v>7.5</v>
          </cell>
          <cell r="E119">
            <v>44.690603609820926</v>
          </cell>
        </row>
        <row r="120">
          <cell r="B120">
            <v>47</v>
          </cell>
          <cell r="D120">
            <v>8.1</v>
          </cell>
          <cell r="E120">
            <v>48.688299278649922</v>
          </cell>
        </row>
        <row r="121">
          <cell r="B121">
            <v>67</v>
          </cell>
          <cell r="D121">
            <v>10.7</v>
          </cell>
          <cell r="E121">
            <v>66.011647176908923</v>
          </cell>
        </row>
        <row r="122">
          <cell r="B122">
            <v>26</v>
          </cell>
          <cell r="D122">
            <v>5.2</v>
          </cell>
          <cell r="E122">
            <v>29.366103545976429</v>
          </cell>
        </row>
        <row r="123">
          <cell r="B123">
            <v>52</v>
          </cell>
          <cell r="D123">
            <v>7.7</v>
          </cell>
          <cell r="E123">
            <v>46.023168832763929</v>
          </cell>
        </row>
        <row r="124">
          <cell r="B124">
            <v>63</v>
          </cell>
          <cell r="D124">
            <v>9.8000000000000007</v>
          </cell>
          <cell r="E124">
            <v>60.015103673665436</v>
          </cell>
        </row>
        <row r="125">
          <cell r="B125">
            <v>36</v>
          </cell>
          <cell r="D125">
            <v>6.4</v>
          </cell>
          <cell r="E125">
            <v>37.361494883634428</v>
          </cell>
        </row>
        <row r="126">
          <cell r="B126">
            <v>60</v>
          </cell>
          <cell r="D126">
            <v>10.4</v>
          </cell>
          <cell r="E126">
            <v>64.012799342494432</v>
          </cell>
        </row>
        <row r="127">
          <cell r="B127">
            <v>59</v>
          </cell>
          <cell r="D127">
            <v>8.9</v>
          </cell>
          <cell r="E127">
            <v>54.018560170421928</v>
          </cell>
        </row>
        <row r="128">
          <cell r="B128">
            <v>32</v>
          </cell>
          <cell r="D128">
            <v>6.3</v>
          </cell>
          <cell r="E128">
            <v>36.695212272162927</v>
          </cell>
        </row>
        <row r="129">
          <cell r="B129">
            <v>37</v>
          </cell>
          <cell r="D129">
            <v>6.2</v>
          </cell>
          <cell r="E129">
            <v>36.028929660691425</v>
          </cell>
        </row>
        <row r="130">
          <cell r="B130">
            <v>50</v>
          </cell>
          <cell r="D130">
            <v>9</v>
          </cell>
          <cell r="E130">
            <v>54.68484278189343</v>
          </cell>
        </row>
        <row r="131">
          <cell r="B131">
            <v>39</v>
          </cell>
          <cell r="D131">
            <v>6.1</v>
          </cell>
          <cell r="E131">
            <v>35.362647049219923</v>
          </cell>
        </row>
        <row r="132">
          <cell r="B132">
            <v>59</v>
          </cell>
          <cell r="D132">
            <v>9.1999999999999993</v>
          </cell>
          <cell r="E132">
            <v>56.017408004836419</v>
          </cell>
        </row>
        <row r="133">
          <cell r="B133">
            <v>45</v>
          </cell>
          <cell r="D133">
            <v>7.1</v>
          </cell>
          <cell r="E133">
            <v>42.025473163934926</v>
          </cell>
        </row>
        <row r="134">
          <cell r="B134">
            <v>47</v>
          </cell>
          <cell r="D134">
            <v>8.6</v>
          </cell>
          <cell r="E134">
            <v>52.019712336007423</v>
          </cell>
        </row>
        <row r="135">
          <cell r="B135">
            <v>54</v>
          </cell>
          <cell r="D135">
            <v>9</v>
          </cell>
          <cell r="E135">
            <v>54.68484278189343</v>
          </cell>
        </row>
        <row r="136">
          <cell r="B136">
            <v>32</v>
          </cell>
          <cell r="D136">
            <v>6.1</v>
          </cell>
          <cell r="E136">
            <v>35.362647049219923</v>
          </cell>
        </row>
        <row r="137">
          <cell r="B137">
            <v>51</v>
          </cell>
          <cell r="D137">
            <v>7.8</v>
          </cell>
          <cell r="E137">
            <v>46.689451444235424</v>
          </cell>
        </row>
        <row r="138">
          <cell r="B138">
            <v>32</v>
          </cell>
          <cell r="D138">
            <v>5.2</v>
          </cell>
          <cell r="E138">
            <v>29.366103545976429</v>
          </cell>
        </row>
        <row r="139">
          <cell r="B139">
            <v>72</v>
          </cell>
          <cell r="D139">
            <v>12.3</v>
          </cell>
          <cell r="E139">
            <v>76.672168960452936</v>
          </cell>
        </row>
        <row r="140">
          <cell r="B140">
            <v>47</v>
          </cell>
          <cell r="D140">
            <v>8</v>
          </cell>
          <cell r="E140">
            <v>48.022016667178427</v>
          </cell>
        </row>
        <row r="141">
          <cell r="B141">
            <v>62</v>
          </cell>
          <cell r="D141">
            <v>10.7</v>
          </cell>
          <cell r="E141">
            <v>66.011647176908923</v>
          </cell>
        </row>
        <row r="142">
          <cell r="B142">
            <v>56</v>
          </cell>
          <cell r="D142">
            <v>8.9</v>
          </cell>
          <cell r="E142">
            <v>54.018560170421928</v>
          </cell>
        </row>
        <row r="143">
          <cell r="B143">
            <v>56</v>
          </cell>
          <cell r="D143">
            <v>8.9</v>
          </cell>
          <cell r="E143">
            <v>54.018560170421928</v>
          </cell>
        </row>
        <row r="144">
          <cell r="B144">
            <v>77</v>
          </cell>
          <cell r="D144">
            <v>12.3</v>
          </cell>
          <cell r="E144">
            <v>76.672168960452936</v>
          </cell>
        </row>
        <row r="145">
          <cell r="B145">
            <v>35</v>
          </cell>
          <cell r="D145">
            <v>6.4</v>
          </cell>
          <cell r="E145">
            <v>37.361494883634428</v>
          </cell>
        </row>
        <row r="146">
          <cell r="B146">
            <v>70</v>
          </cell>
          <cell r="D146">
            <v>10.9</v>
          </cell>
          <cell r="E146">
            <v>67.344212399851926</v>
          </cell>
        </row>
        <row r="147">
          <cell r="B147">
            <v>36</v>
          </cell>
          <cell r="D147">
            <v>5.9</v>
          </cell>
          <cell r="E147">
            <v>34.030081826276927</v>
          </cell>
        </row>
        <row r="148">
          <cell r="B148">
            <v>44</v>
          </cell>
          <cell r="D148">
            <v>7.7</v>
          </cell>
          <cell r="E148">
            <v>46.023168832763929</v>
          </cell>
        </row>
        <row r="149">
          <cell r="B149">
            <v>37</v>
          </cell>
          <cell r="D149">
            <v>6.1</v>
          </cell>
          <cell r="E149">
            <v>35.362647049219923</v>
          </cell>
        </row>
        <row r="150">
          <cell r="B150">
            <v>54</v>
          </cell>
          <cell r="D150">
            <v>8.4</v>
          </cell>
          <cell r="E150">
            <v>50.687147113064427</v>
          </cell>
        </row>
        <row r="151">
          <cell r="B151">
            <v>24</v>
          </cell>
          <cell r="D151">
            <v>4.3</v>
          </cell>
          <cell r="E151">
            <v>23.369560042732925</v>
          </cell>
        </row>
        <row r="152">
          <cell r="B152">
            <v>25</v>
          </cell>
          <cell r="D152">
            <v>4.7</v>
          </cell>
          <cell r="E152">
            <v>26.034690488618928</v>
          </cell>
        </row>
        <row r="153">
          <cell r="B153">
            <v>43</v>
          </cell>
          <cell r="D153">
            <v>7</v>
          </cell>
          <cell r="E153">
            <v>41.359190552463424</v>
          </cell>
        </row>
        <row r="154">
          <cell r="B154">
            <v>47</v>
          </cell>
          <cell r="D154">
            <v>8.6999999999999993</v>
          </cell>
          <cell r="E154">
            <v>52.685994947478925</v>
          </cell>
        </row>
        <row r="155">
          <cell r="B155">
            <v>44</v>
          </cell>
          <cell r="D155">
            <v>6.7</v>
          </cell>
          <cell r="E155">
            <v>39.360342718048926</v>
          </cell>
        </row>
        <row r="156">
          <cell r="B156">
            <v>38</v>
          </cell>
          <cell r="D156">
            <v>7</v>
          </cell>
          <cell r="E156">
            <v>41.359190552463424</v>
          </cell>
        </row>
        <row r="157">
          <cell r="B157">
            <v>60</v>
          </cell>
          <cell r="D157">
            <v>9.5</v>
          </cell>
          <cell r="E157">
            <v>58.016255839250924</v>
          </cell>
        </row>
        <row r="158">
          <cell r="B158">
            <v>37</v>
          </cell>
          <cell r="D158">
            <v>6.4</v>
          </cell>
          <cell r="E158">
            <v>37.361494883634428</v>
          </cell>
        </row>
        <row r="159">
          <cell r="B159">
            <v>32</v>
          </cell>
          <cell r="D159">
            <v>6.2</v>
          </cell>
          <cell r="E159">
            <v>36.028929660691425</v>
          </cell>
        </row>
        <row r="160">
          <cell r="B160">
            <v>75</v>
          </cell>
          <cell r="D160">
            <v>11.9</v>
          </cell>
          <cell r="E160">
            <v>74.007038514566929</v>
          </cell>
        </row>
        <row r="161">
          <cell r="B161">
            <v>58</v>
          </cell>
          <cell r="D161">
            <v>10.1</v>
          </cell>
          <cell r="E161">
            <v>62.013951508079927</v>
          </cell>
        </row>
        <row r="162">
          <cell r="B162">
            <v>20</v>
          </cell>
          <cell r="D162">
            <v>4.0999999999999996</v>
          </cell>
          <cell r="E162">
            <v>22.036994819789925</v>
          </cell>
        </row>
        <row r="163">
          <cell r="B163">
            <v>37</v>
          </cell>
          <cell r="D163">
            <v>6.3</v>
          </cell>
          <cell r="E163">
            <v>36.695212272162927</v>
          </cell>
        </row>
        <row r="164">
          <cell r="B164">
            <v>41</v>
          </cell>
          <cell r="D164">
            <v>7.6</v>
          </cell>
          <cell r="E164">
            <v>45.356886221292427</v>
          </cell>
        </row>
        <row r="165">
          <cell r="B165">
            <v>51</v>
          </cell>
          <cell r="D165">
            <v>7.8</v>
          </cell>
          <cell r="E165">
            <v>46.689451444235424</v>
          </cell>
        </row>
        <row r="166">
          <cell r="B166">
            <v>53</v>
          </cell>
          <cell r="D166">
            <v>8.1999999999999993</v>
          </cell>
          <cell r="E166">
            <v>49.354581890121423</v>
          </cell>
        </row>
        <row r="167">
          <cell r="B167">
            <v>62</v>
          </cell>
          <cell r="D167">
            <v>9.6999999999999993</v>
          </cell>
          <cell r="E167">
            <v>59.34882106219392</v>
          </cell>
        </row>
        <row r="168">
          <cell r="B168">
            <v>37</v>
          </cell>
          <cell r="D168">
            <v>6.3</v>
          </cell>
          <cell r="E168">
            <v>36.695212272162927</v>
          </cell>
        </row>
        <row r="169">
          <cell r="B169">
            <v>42</v>
          </cell>
          <cell r="D169">
            <v>7.8</v>
          </cell>
          <cell r="E169">
            <v>46.689451444235424</v>
          </cell>
        </row>
        <row r="170">
          <cell r="B170">
            <v>60</v>
          </cell>
          <cell r="D170">
            <v>9.5</v>
          </cell>
          <cell r="E170">
            <v>58.016255839250924</v>
          </cell>
        </row>
        <row r="171">
          <cell r="B171">
            <v>46</v>
          </cell>
          <cell r="D171">
            <v>7.6</v>
          </cell>
          <cell r="E171">
            <v>45.356886221292427</v>
          </cell>
        </row>
        <row r="172">
          <cell r="B172">
            <v>63</v>
          </cell>
          <cell r="D172">
            <v>9.6999999999999993</v>
          </cell>
          <cell r="E172">
            <v>59.34882106219392</v>
          </cell>
        </row>
        <row r="173">
          <cell r="B173">
            <v>67</v>
          </cell>
          <cell r="D173">
            <v>10.3</v>
          </cell>
          <cell r="E173">
            <v>63.34651673102293</v>
          </cell>
        </row>
        <row r="174">
          <cell r="B174">
            <v>73</v>
          </cell>
          <cell r="D174">
            <v>11.6</v>
          </cell>
          <cell r="E174">
            <v>72.008190680152424</v>
          </cell>
        </row>
        <row r="175">
          <cell r="B175">
            <v>50</v>
          </cell>
          <cell r="D175">
            <v>8.3000000000000007</v>
          </cell>
          <cell r="E175">
            <v>50.020864501592932</v>
          </cell>
        </row>
        <row r="176">
          <cell r="B176">
            <v>53</v>
          </cell>
          <cell r="D176">
            <v>9.1</v>
          </cell>
          <cell r="E176">
            <v>55.351125393364924</v>
          </cell>
        </row>
        <row r="177">
          <cell r="B177">
            <v>57</v>
          </cell>
          <cell r="D177">
            <v>9.1999999999999993</v>
          </cell>
          <cell r="E177">
            <v>56.017408004836419</v>
          </cell>
        </row>
        <row r="178">
          <cell r="B178">
            <v>35</v>
          </cell>
          <cell r="D178">
            <v>6.6</v>
          </cell>
          <cell r="E178">
            <v>38.694060106577425</v>
          </cell>
        </row>
        <row r="179">
          <cell r="B179">
            <v>38</v>
          </cell>
          <cell r="D179">
            <v>7.2</v>
          </cell>
          <cell r="E179">
            <v>42.691755775406428</v>
          </cell>
        </row>
        <row r="180">
          <cell r="B180">
            <v>74</v>
          </cell>
          <cell r="D180">
            <v>11.6</v>
          </cell>
          <cell r="E180">
            <v>72.008190680152424</v>
          </cell>
        </row>
        <row r="181">
          <cell r="B181">
            <v>24</v>
          </cell>
          <cell r="D181">
            <v>5</v>
          </cell>
          <cell r="E181">
            <v>28.033538323033426</v>
          </cell>
        </row>
        <row r="182">
          <cell r="B182">
            <v>42</v>
          </cell>
          <cell r="D182">
            <v>7</v>
          </cell>
          <cell r="E182">
            <v>41.359190552463424</v>
          </cell>
        </row>
        <row r="183">
          <cell r="B183">
            <v>59</v>
          </cell>
          <cell r="D183">
            <v>9.3000000000000007</v>
          </cell>
          <cell r="E183">
            <v>56.683690616307935</v>
          </cell>
        </row>
        <row r="184">
          <cell r="B184">
            <v>33</v>
          </cell>
          <cell r="D184">
            <v>6.4</v>
          </cell>
          <cell r="E184">
            <v>37.361494883634428</v>
          </cell>
        </row>
        <row r="185">
          <cell r="B185">
            <v>66</v>
          </cell>
          <cell r="D185">
            <v>10.4</v>
          </cell>
          <cell r="E185">
            <v>64.012799342494432</v>
          </cell>
        </row>
        <row r="186">
          <cell r="B186">
            <v>65</v>
          </cell>
          <cell r="D186">
            <v>10.9</v>
          </cell>
          <cell r="E186">
            <v>67.344212399851926</v>
          </cell>
        </row>
        <row r="187">
          <cell r="B187">
            <v>64</v>
          </cell>
          <cell r="D187">
            <v>10.199999999999999</v>
          </cell>
          <cell r="E187">
            <v>62.680234119551429</v>
          </cell>
        </row>
        <row r="188">
          <cell r="B188">
            <v>40</v>
          </cell>
          <cell r="D188">
            <v>7</v>
          </cell>
          <cell r="E188">
            <v>41.359190552463424</v>
          </cell>
        </row>
        <row r="189">
          <cell r="B189">
            <v>72</v>
          </cell>
          <cell r="D189">
            <v>11.2</v>
          </cell>
          <cell r="E189">
            <v>69.343060234266417</v>
          </cell>
        </row>
        <row r="190">
          <cell r="B190">
            <v>42</v>
          </cell>
          <cell r="D190">
            <v>6.5</v>
          </cell>
          <cell r="E190">
            <v>38.02777749510593</v>
          </cell>
        </row>
        <row r="191">
          <cell r="B191">
            <v>41</v>
          </cell>
          <cell r="D191">
            <v>6.6</v>
          </cell>
          <cell r="E191">
            <v>38.694060106577425</v>
          </cell>
        </row>
        <row r="192">
          <cell r="B192">
            <v>62</v>
          </cell>
          <cell r="D192">
            <v>10.1</v>
          </cell>
          <cell r="E192">
            <v>62.013951508079927</v>
          </cell>
        </row>
        <row r="193">
          <cell r="B193">
            <v>50</v>
          </cell>
          <cell r="D193">
            <v>8.6999999999999993</v>
          </cell>
          <cell r="E193">
            <v>52.685994947478925</v>
          </cell>
        </row>
        <row r="194">
          <cell r="B194">
            <v>63</v>
          </cell>
          <cell r="D194">
            <v>10.199999999999999</v>
          </cell>
          <cell r="E194">
            <v>62.680234119551429</v>
          </cell>
        </row>
        <row r="195">
          <cell r="B195">
            <v>37</v>
          </cell>
          <cell r="D195">
            <v>6.8</v>
          </cell>
          <cell r="E195">
            <v>40.026625329520428</v>
          </cell>
        </row>
        <row r="196">
          <cell r="B196">
            <v>55</v>
          </cell>
          <cell r="D196">
            <v>9</v>
          </cell>
          <cell r="E196">
            <v>54.68484278189343</v>
          </cell>
        </row>
        <row r="197">
          <cell r="B197">
            <v>33</v>
          </cell>
          <cell r="D197">
            <v>5.8</v>
          </cell>
          <cell r="E197">
            <v>33.363799214805425</v>
          </cell>
        </row>
        <row r="198">
          <cell r="B198">
            <v>40</v>
          </cell>
          <cell r="D198">
            <v>6.6</v>
          </cell>
          <cell r="E198">
            <v>38.694060106577425</v>
          </cell>
        </row>
        <row r="199">
          <cell r="B199">
            <v>49</v>
          </cell>
          <cell r="D199">
            <v>7.6</v>
          </cell>
          <cell r="E199">
            <v>45.356886221292427</v>
          </cell>
        </row>
        <row r="200">
          <cell r="B200">
            <v>43</v>
          </cell>
          <cell r="D200">
            <v>7.7</v>
          </cell>
          <cell r="E200">
            <v>46.023168832763929</v>
          </cell>
        </row>
        <row r="201">
          <cell r="B201">
            <v>62</v>
          </cell>
          <cell r="D201">
            <v>9.6999999999999993</v>
          </cell>
          <cell r="E201">
            <v>59.34882106219392</v>
          </cell>
        </row>
        <row r="202">
          <cell r="B202">
            <v>63</v>
          </cell>
          <cell r="D202">
            <v>9.8000000000000007</v>
          </cell>
          <cell r="E202">
            <v>60.015103673665436</v>
          </cell>
        </row>
        <row r="203">
          <cell r="B203">
            <v>41</v>
          </cell>
          <cell r="D203">
            <v>6.6</v>
          </cell>
          <cell r="E203">
            <v>38.694060106577425</v>
          </cell>
        </row>
        <row r="204">
          <cell r="B204">
            <v>51</v>
          </cell>
          <cell r="D204">
            <v>9</v>
          </cell>
          <cell r="E204">
            <v>54.68484278189343</v>
          </cell>
        </row>
        <row r="205">
          <cell r="B205">
            <v>56</v>
          </cell>
          <cell r="D205">
            <v>9.8000000000000007</v>
          </cell>
          <cell r="E205">
            <v>60.015103673665436</v>
          </cell>
        </row>
        <row r="206">
          <cell r="B206">
            <v>21</v>
          </cell>
          <cell r="D206">
            <v>4.7</v>
          </cell>
          <cell r="E206">
            <v>26.034690488618928</v>
          </cell>
        </row>
        <row r="207">
          <cell r="B207">
            <v>74</v>
          </cell>
          <cell r="D207">
            <v>12.4</v>
          </cell>
          <cell r="E207">
            <v>77.338451571924423</v>
          </cell>
        </row>
        <row r="208">
          <cell r="B208">
            <v>47</v>
          </cell>
          <cell r="D208">
            <v>7.1</v>
          </cell>
          <cell r="E208">
            <v>42.025473163934926</v>
          </cell>
        </row>
        <row r="209">
          <cell r="B209">
            <v>40</v>
          </cell>
          <cell r="D209">
            <v>7.3</v>
          </cell>
          <cell r="E209">
            <v>43.358038386877922</v>
          </cell>
        </row>
        <row r="210">
          <cell r="B210">
            <v>56</v>
          </cell>
          <cell r="D210">
            <v>8.6999999999999993</v>
          </cell>
          <cell r="E210">
            <v>52.685994947478925</v>
          </cell>
        </row>
        <row r="211">
          <cell r="B211">
            <v>57</v>
          </cell>
          <cell r="D211">
            <v>8.8000000000000007</v>
          </cell>
          <cell r="E211">
            <v>53.352277558950433</v>
          </cell>
        </row>
        <row r="212">
          <cell r="B212">
            <v>65</v>
          </cell>
          <cell r="D212">
            <v>11.1</v>
          </cell>
          <cell r="E212">
            <v>68.67677762279493</v>
          </cell>
        </row>
        <row r="213">
          <cell r="B213">
            <v>66</v>
          </cell>
          <cell r="D213">
            <v>10.1</v>
          </cell>
          <cell r="E213">
            <v>62.013951508079927</v>
          </cell>
        </row>
        <row r="214">
          <cell r="B214">
            <v>69</v>
          </cell>
          <cell r="D214">
            <v>10.6</v>
          </cell>
          <cell r="E214">
            <v>65.345364565437421</v>
          </cell>
        </row>
        <row r="215">
          <cell r="B215">
            <v>55</v>
          </cell>
          <cell r="D215">
            <v>8.8000000000000007</v>
          </cell>
          <cell r="E215">
            <v>53.352277558950433</v>
          </cell>
        </row>
        <row r="216">
          <cell r="B216">
            <v>55</v>
          </cell>
          <cell r="D216">
            <v>9.1999999999999993</v>
          </cell>
          <cell r="E216">
            <v>56.017408004836419</v>
          </cell>
        </row>
        <row r="217">
          <cell r="B217">
            <v>54</v>
          </cell>
          <cell r="D217">
            <v>8.3000000000000007</v>
          </cell>
          <cell r="E217">
            <v>50.020864501592932</v>
          </cell>
        </row>
        <row r="218">
          <cell r="B218">
            <v>71</v>
          </cell>
          <cell r="D218">
            <v>12.3</v>
          </cell>
          <cell r="E218">
            <v>76.672168960452936</v>
          </cell>
        </row>
        <row r="219">
          <cell r="B219">
            <v>37</v>
          </cell>
          <cell r="D219">
            <v>5.9</v>
          </cell>
          <cell r="E219">
            <v>34.030081826276927</v>
          </cell>
        </row>
        <row r="220">
          <cell r="B220">
            <v>51</v>
          </cell>
          <cell r="D220">
            <v>8.5</v>
          </cell>
          <cell r="E220">
            <v>51.353429724535928</v>
          </cell>
        </row>
        <row r="221">
          <cell r="B221">
            <v>40</v>
          </cell>
          <cell r="D221">
            <v>7</v>
          </cell>
          <cell r="E221">
            <v>41.359190552463424</v>
          </cell>
        </row>
        <row r="222">
          <cell r="B222">
            <v>47</v>
          </cell>
          <cell r="D222">
            <v>8.3000000000000007</v>
          </cell>
          <cell r="E222">
            <v>50.020864501592932</v>
          </cell>
        </row>
        <row r="223">
          <cell r="B223">
            <v>50</v>
          </cell>
          <cell r="D223">
            <v>7.8</v>
          </cell>
          <cell r="E223">
            <v>46.689451444235424</v>
          </cell>
        </row>
        <row r="224">
          <cell r="B224">
            <v>22</v>
          </cell>
          <cell r="D224">
            <v>4.3</v>
          </cell>
          <cell r="E224">
            <v>23.369560042732925</v>
          </cell>
        </row>
        <row r="225">
          <cell r="B225">
            <v>60</v>
          </cell>
          <cell r="D225">
            <v>9.1999999999999993</v>
          </cell>
          <cell r="E225">
            <v>56.017408004836419</v>
          </cell>
        </row>
        <row r="226">
          <cell r="B226">
            <v>20</v>
          </cell>
          <cell r="D226">
            <v>4.5</v>
          </cell>
          <cell r="E226">
            <v>24.702125265675928</v>
          </cell>
        </row>
        <row r="227">
          <cell r="B227">
            <v>30</v>
          </cell>
          <cell r="D227">
            <v>4.5999999999999996</v>
          </cell>
          <cell r="E227">
            <v>25.368407877147423</v>
          </cell>
        </row>
        <row r="228">
          <cell r="B228">
            <v>66</v>
          </cell>
          <cell r="D228">
            <v>11.3</v>
          </cell>
          <cell r="E228">
            <v>70.009342845737933</v>
          </cell>
        </row>
        <row r="229">
          <cell r="B229">
            <v>40</v>
          </cell>
          <cell r="D229">
            <v>6.4</v>
          </cell>
          <cell r="E229">
            <v>37.361494883634428</v>
          </cell>
        </row>
        <row r="230">
          <cell r="B230">
            <v>70</v>
          </cell>
          <cell r="D230">
            <v>11.1</v>
          </cell>
          <cell r="E230">
            <v>68.67677762279493</v>
          </cell>
        </row>
        <row r="231">
          <cell r="B231">
            <v>43</v>
          </cell>
          <cell r="D231">
            <v>6.6</v>
          </cell>
          <cell r="E231">
            <v>38.694060106577425</v>
          </cell>
        </row>
        <row r="232">
          <cell r="B232">
            <v>44</v>
          </cell>
          <cell r="D232">
            <v>7</v>
          </cell>
          <cell r="E232">
            <v>41.359190552463424</v>
          </cell>
        </row>
        <row r="233">
          <cell r="B233">
            <v>34</v>
          </cell>
          <cell r="D233">
            <v>6.2</v>
          </cell>
          <cell r="E233">
            <v>36.028929660691425</v>
          </cell>
        </row>
        <row r="234">
          <cell r="B234">
            <v>55</v>
          </cell>
          <cell r="D234">
            <v>8.8000000000000007</v>
          </cell>
          <cell r="E234">
            <v>53.352277558950433</v>
          </cell>
        </row>
        <row r="235">
          <cell r="B235">
            <v>64</v>
          </cell>
          <cell r="D235">
            <v>10.1</v>
          </cell>
          <cell r="E235">
            <v>62.013951508079927</v>
          </cell>
        </row>
        <row r="236">
          <cell r="B236">
            <v>38</v>
          </cell>
          <cell r="D236">
            <v>6.9</v>
          </cell>
          <cell r="E236">
            <v>40.69290794099193</v>
          </cell>
        </row>
        <row r="237">
          <cell r="B237">
            <v>48</v>
          </cell>
          <cell r="D237">
            <v>7.9</v>
          </cell>
          <cell r="E237">
            <v>47.355734055706932</v>
          </cell>
        </row>
        <row r="238">
          <cell r="B238">
            <v>67</v>
          </cell>
          <cell r="D238">
            <v>11.5</v>
          </cell>
          <cell r="E238">
            <v>71.341908068680922</v>
          </cell>
        </row>
        <row r="239">
          <cell r="B239">
            <v>67</v>
          </cell>
          <cell r="D239">
            <v>10.5</v>
          </cell>
          <cell r="E239">
            <v>64.679081953965934</v>
          </cell>
        </row>
        <row r="240">
          <cell r="B240">
            <v>60</v>
          </cell>
          <cell r="D240">
            <v>10.6</v>
          </cell>
          <cell r="E240">
            <v>65.345364565437421</v>
          </cell>
        </row>
        <row r="241">
          <cell r="B241">
            <v>41</v>
          </cell>
          <cell r="D241">
            <v>7</v>
          </cell>
          <cell r="E241">
            <v>41.359190552463424</v>
          </cell>
        </row>
        <row r="242">
          <cell r="B242">
            <v>51</v>
          </cell>
          <cell r="D242">
            <v>9</v>
          </cell>
          <cell r="E242">
            <v>54.68484278189343</v>
          </cell>
        </row>
        <row r="243">
          <cell r="B243">
            <v>32</v>
          </cell>
          <cell r="D243">
            <v>5.4</v>
          </cell>
          <cell r="E243">
            <v>30.698668768919433</v>
          </cell>
        </row>
        <row r="244">
          <cell r="B244">
            <v>28</v>
          </cell>
          <cell r="D244">
            <v>5.2</v>
          </cell>
          <cell r="E244">
            <v>29.366103545976429</v>
          </cell>
        </row>
        <row r="245">
          <cell r="B245">
            <v>63</v>
          </cell>
          <cell r="D245">
            <v>10.9</v>
          </cell>
          <cell r="E245">
            <v>67.344212399851926</v>
          </cell>
        </row>
        <row r="246">
          <cell r="B246">
            <v>41</v>
          </cell>
          <cell r="D246">
            <v>7.8</v>
          </cell>
          <cell r="E246">
            <v>46.689451444235424</v>
          </cell>
        </row>
        <row r="247">
          <cell r="B247">
            <v>55</v>
          </cell>
          <cell r="D247">
            <v>9.1</v>
          </cell>
          <cell r="E247">
            <v>55.351125393364924</v>
          </cell>
        </row>
        <row r="248">
          <cell r="B248">
            <v>52</v>
          </cell>
          <cell r="D248">
            <v>9.1</v>
          </cell>
          <cell r="E248">
            <v>55.351125393364924</v>
          </cell>
        </row>
        <row r="249">
          <cell r="B249">
            <v>39</v>
          </cell>
          <cell r="D249">
            <v>6.2</v>
          </cell>
          <cell r="E249">
            <v>36.028929660691425</v>
          </cell>
        </row>
        <row r="250">
          <cell r="B250">
            <v>42</v>
          </cell>
          <cell r="D250">
            <v>7</v>
          </cell>
          <cell r="E250">
            <v>41.359190552463424</v>
          </cell>
        </row>
        <row r="251">
          <cell r="B251">
            <v>37</v>
          </cell>
          <cell r="D251">
            <v>6.4</v>
          </cell>
          <cell r="E251">
            <v>37.361494883634428</v>
          </cell>
        </row>
        <row r="252">
          <cell r="B252">
            <v>33</v>
          </cell>
          <cell r="D252">
            <v>6.1</v>
          </cell>
          <cell r="E252">
            <v>35.362647049219923</v>
          </cell>
        </row>
        <row r="253">
          <cell r="B253">
            <v>33</v>
          </cell>
          <cell r="D253">
            <v>5</v>
          </cell>
          <cell r="E253">
            <v>28.033538323033426</v>
          </cell>
        </row>
        <row r="254">
          <cell r="B254">
            <v>54</v>
          </cell>
          <cell r="D254">
            <v>8.6</v>
          </cell>
          <cell r="E254">
            <v>52.019712336007423</v>
          </cell>
        </row>
        <row r="255">
          <cell r="B255">
            <v>66</v>
          </cell>
          <cell r="D255">
            <v>10.8</v>
          </cell>
          <cell r="E255">
            <v>66.677929788380439</v>
          </cell>
        </row>
        <row r="256">
          <cell r="B256">
            <v>77</v>
          </cell>
          <cell r="D256">
            <v>12.4</v>
          </cell>
          <cell r="E256">
            <v>77.338451571924423</v>
          </cell>
        </row>
        <row r="257">
          <cell r="B257">
            <v>36</v>
          </cell>
          <cell r="D257">
            <v>6.1</v>
          </cell>
          <cell r="E257">
            <v>35.362647049219923</v>
          </cell>
        </row>
        <row r="258">
          <cell r="B258">
            <v>47</v>
          </cell>
          <cell r="D258">
            <v>7.2</v>
          </cell>
          <cell r="E258">
            <v>42.691755775406428</v>
          </cell>
        </row>
        <row r="259">
          <cell r="B259">
            <v>36</v>
          </cell>
          <cell r="D259">
            <v>5.6</v>
          </cell>
          <cell r="E259">
            <v>32.031233991862422</v>
          </cell>
        </row>
        <row r="260">
          <cell r="B260">
            <v>52</v>
          </cell>
          <cell r="D260">
            <v>8.8000000000000007</v>
          </cell>
          <cell r="E260">
            <v>53.352277558950433</v>
          </cell>
        </row>
        <row r="261">
          <cell r="B261">
            <v>66</v>
          </cell>
          <cell r="D261">
            <v>10.7</v>
          </cell>
          <cell r="E261">
            <v>66.011647176908923</v>
          </cell>
        </row>
        <row r="262">
          <cell r="B262">
            <v>43</v>
          </cell>
          <cell r="D262">
            <v>7.7</v>
          </cell>
          <cell r="E262">
            <v>46.023168832763929</v>
          </cell>
        </row>
        <row r="263">
          <cell r="B263">
            <v>30</v>
          </cell>
          <cell r="D263">
            <v>6</v>
          </cell>
          <cell r="E263">
            <v>34.696364437748429</v>
          </cell>
        </row>
        <row r="264">
          <cell r="B264">
            <v>78</v>
          </cell>
          <cell r="D264">
            <v>12.5</v>
          </cell>
          <cell r="E264">
            <v>78.004734183395925</v>
          </cell>
        </row>
        <row r="265">
          <cell r="B265">
            <v>65</v>
          </cell>
          <cell r="D265">
            <v>9.8000000000000007</v>
          </cell>
          <cell r="E265">
            <v>60.015103673665436</v>
          </cell>
        </row>
        <row r="266">
          <cell r="B266">
            <v>38</v>
          </cell>
          <cell r="D266">
            <v>5.8</v>
          </cell>
          <cell r="E266">
            <v>33.363799214805425</v>
          </cell>
        </row>
        <row r="267">
          <cell r="B267">
            <v>47</v>
          </cell>
          <cell r="D267">
            <v>7.9</v>
          </cell>
          <cell r="E267">
            <v>47.355734055706932</v>
          </cell>
        </row>
        <row r="268">
          <cell r="B268">
            <v>51</v>
          </cell>
          <cell r="D268">
            <v>8.1</v>
          </cell>
          <cell r="E268">
            <v>48.688299278649922</v>
          </cell>
        </row>
        <row r="269">
          <cell r="B269">
            <v>43</v>
          </cell>
          <cell r="D269">
            <v>7</v>
          </cell>
          <cell r="E269">
            <v>41.359190552463424</v>
          </cell>
        </row>
        <row r="270">
          <cell r="B270">
            <v>36</v>
          </cell>
          <cell r="D270">
            <v>6.6</v>
          </cell>
          <cell r="E270">
            <v>38.694060106577425</v>
          </cell>
        </row>
        <row r="271">
          <cell r="B271">
            <v>28</v>
          </cell>
          <cell r="D271">
            <v>5.0999999999999996</v>
          </cell>
          <cell r="E271">
            <v>28.699820934504928</v>
          </cell>
        </row>
        <row r="272">
          <cell r="B272">
            <v>50</v>
          </cell>
          <cell r="D272">
            <v>8.6</v>
          </cell>
          <cell r="E272">
            <v>52.019712336007423</v>
          </cell>
        </row>
        <row r="273">
          <cell r="B273">
            <v>66</v>
          </cell>
          <cell r="D273">
            <v>11.2</v>
          </cell>
          <cell r="E273">
            <v>69.343060234266417</v>
          </cell>
        </row>
        <row r="274">
          <cell r="B274">
            <v>69</v>
          </cell>
          <cell r="D274">
            <v>11.7</v>
          </cell>
          <cell r="E274">
            <v>72.674473291623926</v>
          </cell>
        </row>
        <row r="275">
          <cell r="B275">
            <v>50</v>
          </cell>
          <cell r="D275">
            <v>8</v>
          </cell>
          <cell r="E275">
            <v>48.022016667178427</v>
          </cell>
        </row>
        <row r="276">
          <cell r="B276">
            <v>41</v>
          </cell>
          <cell r="D276">
            <v>7.6</v>
          </cell>
          <cell r="E276">
            <v>45.356886221292427</v>
          </cell>
        </row>
        <row r="277">
          <cell r="B277">
            <v>30</v>
          </cell>
          <cell r="D277">
            <v>5.4</v>
          </cell>
          <cell r="E277">
            <v>30.698668768919433</v>
          </cell>
        </row>
        <row r="278">
          <cell r="B278">
            <v>25</v>
          </cell>
          <cell r="D278">
            <v>5.0999999999999996</v>
          </cell>
          <cell r="E278">
            <v>28.699820934504928</v>
          </cell>
        </row>
        <row r="279">
          <cell r="B279">
            <v>47</v>
          </cell>
          <cell r="D279">
            <v>7.7</v>
          </cell>
          <cell r="E279">
            <v>46.023168832763929</v>
          </cell>
        </row>
        <row r="280">
          <cell r="B280">
            <v>60</v>
          </cell>
          <cell r="D280">
            <v>10.4</v>
          </cell>
          <cell r="E280">
            <v>64.012799342494432</v>
          </cell>
        </row>
        <row r="281">
          <cell r="B281">
            <v>69</v>
          </cell>
          <cell r="D281">
            <v>10.8</v>
          </cell>
          <cell r="E281">
            <v>66.677929788380439</v>
          </cell>
        </row>
        <row r="282">
          <cell r="B282">
            <v>47</v>
          </cell>
          <cell r="D282">
            <v>8.3000000000000007</v>
          </cell>
          <cell r="E282">
            <v>50.020864501592932</v>
          </cell>
        </row>
        <row r="283">
          <cell r="B283">
            <v>64</v>
          </cell>
          <cell r="D283">
            <v>10.7</v>
          </cell>
          <cell r="E283">
            <v>66.011647176908923</v>
          </cell>
        </row>
        <row r="284">
          <cell r="B284">
            <v>42</v>
          </cell>
          <cell r="D284">
            <v>7.8</v>
          </cell>
          <cell r="E284">
            <v>46.689451444235424</v>
          </cell>
        </row>
        <row r="285">
          <cell r="B285">
            <v>46</v>
          </cell>
          <cell r="D285">
            <v>8.3000000000000007</v>
          </cell>
          <cell r="E285">
            <v>50.020864501592932</v>
          </cell>
        </row>
        <row r="286">
          <cell r="B286">
            <v>72</v>
          </cell>
          <cell r="D286">
            <v>11.6</v>
          </cell>
          <cell r="E286">
            <v>72.008190680152424</v>
          </cell>
        </row>
        <row r="287">
          <cell r="B287">
            <v>48</v>
          </cell>
          <cell r="D287">
            <v>7.3</v>
          </cell>
          <cell r="E287">
            <v>43.358038386877922</v>
          </cell>
        </row>
        <row r="288">
          <cell r="B288">
            <v>61</v>
          </cell>
          <cell r="D288">
            <v>9.9</v>
          </cell>
          <cell r="E288">
            <v>60.681386285136924</v>
          </cell>
        </row>
        <row r="289">
          <cell r="B289">
            <v>69</v>
          </cell>
          <cell r="D289">
            <v>10.4</v>
          </cell>
          <cell r="E289">
            <v>64.012799342494432</v>
          </cell>
        </row>
        <row r="290">
          <cell r="B290">
            <v>24</v>
          </cell>
          <cell r="D290">
            <v>5</v>
          </cell>
          <cell r="E290">
            <v>28.033538323033426</v>
          </cell>
        </row>
        <row r="291">
          <cell r="B291">
            <v>75</v>
          </cell>
          <cell r="D291">
            <v>11.7</v>
          </cell>
          <cell r="E291">
            <v>72.674473291623926</v>
          </cell>
        </row>
        <row r="292">
          <cell r="B292">
            <v>27</v>
          </cell>
          <cell r="D292">
            <v>5.3</v>
          </cell>
          <cell r="E292">
            <v>30.032386157447924</v>
          </cell>
        </row>
        <row r="293">
          <cell r="B293">
            <v>41</v>
          </cell>
          <cell r="D293">
            <v>6.9</v>
          </cell>
          <cell r="E293">
            <v>40.69290794099193</v>
          </cell>
        </row>
        <row r="294">
          <cell r="B294">
            <v>36</v>
          </cell>
          <cell r="D294">
            <v>5.8</v>
          </cell>
          <cell r="E294">
            <v>33.363799214805425</v>
          </cell>
        </row>
        <row r="295">
          <cell r="B295">
            <v>41</v>
          </cell>
          <cell r="D295">
            <v>7.3</v>
          </cell>
          <cell r="E295">
            <v>43.358038386877922</v>
          </cell>
        </row>
        <row r="296">
          <cell r="B296">
            <v>59</v>
          </cell>
          <cell r="D296">
            <v>9.8000000000000007</v>
          </cell>
          <cell r="E296">
            <v>60.015103673665436</v>
          </cell>
        </row>
        <row r="297">
          <cell r="B297">
            <v>41</v>
          </cell>
          <cell r="D297">
            <v>6.9</v>
          </cell>
          <cell r="E297">
            <v>40.69290794099193</v>
          </cell>
        </row>
        <row r="298">
          <cell r="B298">
            <v>38</v>
          </cell>
          <cell r="D298">
            <v>7</v>
          </cell>
          <cell r="E298">
            <v>41.359190552463424</v>
          </cell>
        </row>
        <row r="299">
          <cell r="B299">
            <v>67</v>
          </cell>
          <cell r="D299">
            <v>10.8</v>
          </cell>
          <cell r="E299">
            <v>66.677929788380439</v>
          </cell>
        </row>
        <row r="300">
          <cell r="B300">
            <v>43</v>
          </cell>
          <cell r="D300">
            <v>7</v>
          </cell>
          <cell r="E300">
            <v>41.359190552463424</v>
          </cell>
        </row>
        <row r="301">
          <cell r="B301">
            <v>69</v>
          </cell>
          <cell r="D301">
            <v>10.5</v>
          </cell>
          <cell r="E301">
            <v>64.679081953965934</v>
          </cell>
        </row>
        <row r="302">
          <cell r="B302">
            <v>65</v>
          </cell>
          <cell r="D302">
            <v>10.5</v>
          </cell>
          <cell r="E302">
            <v>64.679081953965934</v>
          </cell>
        </row>
        <row r="303">
          <cell r="B303">
            <v>68</v>
          </cell>
          <cell r="D303">
            <v>10.7</v>
          </cell>
          <cell r="E303">
            <v>66.011647176908923</v>
          </cell>
        </row>
        <row r="304">
          <cell r="B304">
            <v>39</v>
          </cell>
          <cell r="D304">
            <v>6</v>
          </cell>
          <cell r="E304">
            <v>34.696364437748429</v>
          </cell>
        </row>
        <row r="305">
          <cell r="B305">
            <v>43</v>
          </cell>
          <cell r="D305">
            <v>6.2</v>
          </cell>
          <cell r="E305">
            <v>36.028929660691425</v>
          </cell>
        </row>
        <row r="306">
          <cell r="B306">
            <v>36</v>
          </cell>
          <cell r="D306">
            <v>7</v>
          </cell>
          <cell r="E306">
            <v>41.359190552463424</v>
          </cell>
        </row>
        <row r="307">
          <cell r="B307">
            <v>56</v>
          </cell>
          <cell r="D307">
            <v>9</v>
          </cell>
          <cell r="E307">
            <v>54.68484278189343</v>
          </cell>
        </row>
        <row r="308">
          <cell r="B308">
            <v>27</v>
          </cell>
          <cell r="D308">
            <v>5.4</v>
          </cell>
          <cell r="E308">
            <v>30.698668768919433</v>
          </cell>
        </row>
        <row r="309">
          <cell r="B309">
            <v>25</v>
          </cell>
          <cell r="D309">
            <v>4.0999999999999996</v>
          </cell>
          <cell r="E309">
            <v>22.036994819789925</v>
          </cell>
        </row>
        <row r="310">
          <cell r="B310">
            <v>37</v>
          </cell>
          <cell r="D310">
            <v>6.1</v>
          </cell>
          <cell r="E310">
            <v>35.362647049219923</v>
          </cell>
        </row>
        <row r="311">
          <cell r="B311">
            <v>67</v>
          </cell>
          <cell r="D311">
            <v>10.3</v>
          </cell>
          <cell r="E311">
            <v>63.34651673102293</v>
          </cell>
        </row>
        <row r="312">
          <cell r="B312">
            <v>43</v>
          </cell>
          <cell r="D312">
            <v>7.1</v>
          </cell>
          <cell r="E312">
            <v>42.025473163934926</v>
          </cell>
        </row>
        <row r="313">
          <cell r="B313">
            <v>50</v>
          </cell>
          <cell r="D313">
            <v>8.5</v>
          </cell>
          <cell r="E313">
            <v>51.353429724535928</v>
          </cell>
        </row>
        <row r="314">
          <cell r="B314">
            <v>73</v>
          </cell>
          <cell r="D314">
            <v>11.7</v>
          </cell>
          <cell r="E314">
            <v>72.674473291623926</v>
          </cell>
        </row>
        <row r="315">
          <cell r="B315">
            <v>51</v>
          </cell>
          <cell r="D315">
            <v>8.4</v>
          </cell>
          <cell r="E315">
            <v>50.687147113064427</v>
          </cell>
        </row>
        <row r="316">
          <cell r="B316">
            <v>37</v>
          </cell>
          <cell r="D316">
            <v>6.7</v>
          </cell>
          <cell r="E316">
            <v>39.360342718048926</v>
          </cell>
        </row>
        <row r="317">
          <cell r="B317">
            <v>58</v>
          </cell>
          <cell r="D317">
            <v>9.8000000000000007</v>
          </cell>
          <cell r="E317">
            <v>60.015103673665436</v>
          </cell>
        </row>
        <row r="318">
          <cell r="B318">
            <v>60</v>
          </cell>
          <cell r="D318">
            <v>9.5</v>
          </cell>
          <cell r="E318">
            <v>58.016255839250924</v>
          </cell>
        </row>
        <row r="319">
          <cell r="B319">
            <v>64</v>
          </cell>
          <cell r="D319">
            <v>10.7</v>
          </cell>
          <cell r="E319">
            <v>66.011647176908923</v>
          </cell>
        </row>
        <row r="320">
          <cell r="B320">
            <v>33</v>
          </cell>
          <cell r="D320">
            <v>5.8</v>
          </cell>
          <cell r="E320">
            <v>33.363799214805425</v>
          </cell>
        </row>
        <row r="321">
          <cell r="B321">
            <v>55</v>
          </cell>
          <cell r="D321">
            <v>9.3000000000000007</v>
          </cell>
          <cell r="E321">
            <v>56.683690616307935</v>
          </cell>
        </row>
        <row r="322">
          <cell r="B322">
            <v>61</v>
          </cell>
          <cell r="D322">
            <v>10.4</v>
          </cell>
          <cell r="E322">
            <v>64.012799342494432</v>
          </cell>
        </row>
        <row r="323">
          <cell r="B323">
            <v>33</v>
          </cell>
          <cell r="D323">
            <v>5.8</v>
          </cell>
          <cell r="E323">
            <v>33.363799214805425</v>
          </cell>
        </row>
        <row r="324">
          <cell r="B324">
            <v>48</v>
          </cell>
          <cell r="D324">
            <v>7.8</v>
          </cell>
          <cell r="E324">
            <v>46.689451444235424</v>
          </cell>
        </row>
        <row r="325">
          <cell r="B325">
            <v>81</v>
          </cell>
          <cell r="D325">
            <v>12.2</v>
          </cell>
          <cell r="E325">
            <v>76.00588634898142</v>
          </cell>
        </row>
        <row r="326">
          <cell r="B326">
            <v>43</v>
          </cell>
          <cell r="D326">
            <v>7</v>
          </cell>
          <cell r="E326">
            <v>41.359190552463424</v>
          </cell>
        </row>
        <row r="327">
          <cell r="B327">
            <v>65</v>
          </cell>
          <cell r="D327">
            <v>10.6</v>
          </cell>
          <cell r="E327">
            <v>65.345364565437421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378F-5456-3C49-B1D8-0D17ED04D190}">
  <dimension ref="A1:O2501"/>
  <sheetViews>
    <sheetView tabSelected="1" topLeftCell="A7" zoomScale="141" zoomScaleNormal="100" workbookViewId="0">
      <selection activeCell="M16" sqref="M16"/>
    </sheetView>
  </sheetViews>
  <sheetFormatPr baseColWidth="10" defaultColWidth="8.1640625" defaultRowHeight="24" customHeight="1"/>
  <cols>
    <col min="1" max="1" width="8.1640625" style="1"/>
    <col min="2" max="2" width="10.5" style="5" customWidth="1"/>
    <col min="3" max="3" width="10.5" style="4" customWidth="1"/>
    <col min="4" max="4" width="10.5" style="3" customWidth="1"/>
    <col min="5" max="5" width="9.33203125" style="2" bestFit="1" customWidth="1"/>
    <col min="6" max="6" width="8.1640625" style="2"/>
    <col min="7" max="7" width="8" style="1" customWidth="1"/>
    <col min="8" max="8" width="21.33203125" style="1" customWidth="1"/>
    <col min="9" max="9" width="12" style="1" customWidth="1"/>
    <col min="10" max="10" width="13.33203125" style="1" customWidth="1"/>
    <col min="11" max="11" width="16.33203125" style="1" customWidth="1"/>
    <col min="12" max="12" width="13.1640625" style="1" customWidth="1"/>
    <col min="13" max="13" width="17.1640625" style="1" bestFit="1" customWidth="1"/>
    <col min="14" max="14" width="14.6640625" style="1" customWidth="1"/>
    <col min="15" max="16" width="18.6640625" style="1" customWidth="1"/>
    <col min="17" max="20" width="8.1640625" style="1"/>
    <col min="21" max="22" width="13.6640625" style="1" bestFit="1" customWidth="1"/>
    <col min="23" max="23" width="8.1640625" style="1"/>
    <col min="24" max="24" width="19.1640625" style="1" bestFit="1" customWidth="1"/>
    <col min="25" max="26" width="15.1640625" style="1" bestFit="1" customWidth="1"/>
    <col min="27" max="16384" width="8.1640625" style="1"/>
  </cols>
  <sheetData>
    <row r="1" spans="1:14" ht="24" customHeight="1">
      <c r="A1" s="32" t="s">
        <v>43</v>
      </c>
      <c r="B1" s="30" t="s">
        <v>42</v>
      </c>
      <c r="C1" s="31" t="s">
        <v>41</v>
      </c>
      <c r="D1" s="30" t="s">
        <v>40</v>
      </c>
      <c r="E1" s="30" t="s">
        <v>39</v>
      </c>
      <c r="F1" s="30" t="s">
        <v>38</v>
      </c>
      <c r="H1" s="21" t="s">
        <v>37</v>
      </c>
    </row>
    <row r="2" spans="1:14" ht="24" customHeight="1">
      <c r="A2" s="1">
        <v>1</v>
      </c>
      <c r="B2" s="5">
        <v>50</v>
      </c>
      <c r="C2" s="4">
        <v>122.06</v>
      </c>
      <c r="D2" s="3">
        <v>8.6</v>
      </c>
      <c r="F2" s="2" t="s">
        <v>1</v>
      </c>
      <c r="H2" s="17" t="s">
        <v>36</v>
      </c>
      <c r="I2" s="28" t="e">
        <f>SQRT(I3)</f>
        <v>#VALUE!</v>
      </c>
    </row>
    <row r="3" spans="1:14" ht="24" customHeight="1">
      <c r="A3" s="1">
        <v>2</v>
      </c>
      <c r="B3" s="5">
        <v>76</v>
      </c>
      <c r="C3" s="4">
        <v>153.21</v>
      </c>
      <c r="D3" s="3">
        <v>12</v>
      </c>
      <c r="F3" s="2" t="s">
        <v>0</v>
      </c>
      <c r="H3" s="17" t="s">
        <v>35</v>
      </c>
      <c r="I3" s="29" t="e">
        <f>INDEX(LINEST(marks,C2:E327,TRUE,TRUE),3,1)</f>
        <v>#VALUE!</v>
      </c>
    </row>
    <row r="4" spans="1:14" ht="24" customHeight="1">
      <c r="A4" s="1">
        <v>3</v>
      </c>
      <c r="B4" s="5">
        <v>43</v>
      </c>
      <c r="C4" s="4">
        <v>117.53</v>
      </c>
      <c r="D4" s="3">
        <v>7.2</v>
      </c>
      <c r="F4" s="2" t="s">
        <v>1</v>
      </c>
      <c r="H4" s="17" t="s">
        <v>34</v>
      </c>
      <c r="I4" s="28" t="e">
        <f>1-K10/K11</f>
        <v>#VALUE!</v>
      </c>
    </row>
    <row r="5" spans="1:14" ht="24" customHeight="1">
      <c r="A5" s="1">
        <v>4</v>
      </c>
      <c r="B5" s="5">
        <v>51</v>
      </c>
      <c r="C5" s="4">
        <v>127.56</v>
      </c>
      <c r="D5" s="3">
        <v>8.4</v>
      </c>
      <c r="F5" s="2" t="s">
        <v>0</v>
      </c>
      <c r="H5" s="17" t="s">
        <v>33</v>
      </c>
      <c r="I5" s="27" t="e">
        <f>SQRT(K10)</f>
        <v>#VALUE!</v>
      </c>
    </row>
    <row r="6" spans="1:14" ht="24" customHeight="1">
      <c r="A6" s="1">
        <v>5</v>
      </c>
      <c r="B6" s="5">
        <v>30</v>
      </c>
      <c r="C6" s="4">
        <v>109.83</v>
      </c>
      <c r="D6" s="3">
        <v>6</v>
      </c>
      <c r="F6" s="2" t="s">
        <v>1</v>
      </c>
    </row>
    <row r="7" spans="1:14" ht="24" customHeight="1">
      <c r="A7" s="1">
        <v>6</v>
      </c>
      <c r="B7" s="5">
        <v>66</v>
      </c>
      <c r="C7" s="4">
        <v>146.18</v>
      </c>
      <c r="D7" s="3">
        <v>10.4</v>
      </c>
      <c r="F7" s="2" t="s">
        <v>0</v>
      </c>
      <c r="H7" s="21" t="s">
        <v>32</v>
      </c>
    </row>
    <row r="8" spans="1:14" ht="24" customHeight="1">
      <c r="A8" s="1">
        <v>7</v>
      </c>
      <c r="B8" s="5">
        <v>21</v>
      </c>
      <c r="C8" s="4">
        <v>102.55</v>
      </c>
      <c r="D8" s="3">
        <v>4.3</v>
      </c>
      <c r="F8" s="2" t="s">
        <v>1</v>
      </c>
      <c r="H8" s="17" t="s">
        <v>31</v>
      </c>
      <c r="I8" s="17" t="s">
        <v>30</v>
      </c>
      <c r="J8" s="17" t="s">
        <v>29</v>
      </c>
      <c r="K8" s="17" t="s">
        <v>28</v>
      </c>
      <c r="L8" s="17" t="s">
        <v>17</v>
      </c>
      <c r="M8" s="17" t="s">
        <v>18</v>
      </c>
    </row>
    <row r="9" spans="1:14" ht="24" customHeight="1">
      <c r="A9" s="1">
        <v>8</v>
      </c>
      <c r="B9" s="5">
        <v>60</v>
      </c>
      <c r="C9" s="4">
        <v>142.47999999999999</v>
      </c>
      <c r="D9" s="3">
        <v>9.3000000000000007</v>
      </c>
      <c r="F9" s="2" t="s">
        <v>0</v>
      </c>
      <c r="H9" s="17" t="s">
        <v>27</v>
      </c>
      <c r="I9" s="19" t="e">
        <f>INDEX(LINEST(marks,C2:E327,TRUE,TRUE),5,1)</f>
        <v>#VALUE!</v>
      </c>
      <c r="J9" s="23">
        <f>COUNT(I16:I18)</f>
        <v>0</v>
      </c>
      <c r="K9" s="23" t="e">
        <f>I9/J9</f>
        <v>#VALUE!</v>
      </c>
      <c r="L9" s="19" t="e">
        <f>INDEX(LINEST(marks,C2:E327,TRUE,TRUE),4,1)</f>
        <v>#VALUE!</v>
      </c>
      <c r="M9" s="26" t="e">
        <f>1-_xlfn.F.DIST(L9,J9,J10,TRUE)</f>
        <v>#VALUE!</v>
      </c>
    </row>
    <row r="10" spans="1:14" ht="24" customHeight="1">
      <c r="A10" s="1">
        <v>9</v>
      </c>
      <c r="B10" s="5">
        <v>31</v>
      </c>
      <c r="C10" s="4">
        <v>105.74</v>
      </c>
      <c r="D10" s="3">
        <v>5.6</v>
      </c>
      <c r="F10" s="2" t="s">
        <v>1</v>
      </c>
      <c r="H10" s="17" t="s">
        <v>26</v>
      </c>
      <c r="I10" s="18" t="e">
        <f>INDEX(LINEST(marks,C2:E327,TRUE,TRUE),5,2)</f>
        <v>#VALUE!</v>
      </c>
      <c r="J10" s="18" t="e">
        <f>INDEX(LINEST(marks,C2:E327,TRUE,TRUE),4,2)</f>
        <v>#VALUE!</v>
      </c>
      <c r="K10" s="23" t="e">
        <f>I10/J10</f>
        <v>#VALUE!</v>
      </c>
      <c r="L10" s="23"/>
      <c r="M10" s="17"/>
    </row>
    <row r="11" spans="1:14" ht="24" customHeight="1">
      <c r="A11" s="1">
        <v>10</v>
      </c>
      <c r="B11" s="5">
        <v>58</v>
      </c>
      <c r="C11" s="4">
        <v>124.85</v>
      </c>
      <c r="D11" s="3">
        <v>9.9</v>
      </c>
      <c r="F11" s="2" t="s">
        <v>0</v>
      </c>
      <c r="H11" s="17" t="s">
        <v>25</v>
      </c>
      <c r="I11" s="23" t="e">
        <f>I9+I10</f>
        <v>#VALUE!</v>
      </c>
      <c r="J11" s="23" t="e">
        <f>J9+J10</f>
        <v>#VALUE!</v>
      </c>
      <c r="K11" s="23" t="e">
        <f>I11/J11</f>
        <v>#VALUE!</v>
      </c>
      <c r="L11" s="23"/>
      <c r="M11" s="17"/>
    </row>
    <row r="12" spans="1:14" ht="24" customHeight="1">
      <c r="A12" s="1">
        <v>11</v>
      </c>
      <c r="B12" s="5">
        <v>71</v>
      </c>
      <c r="C12" s="4">
        <v>144.78</v>
      </c>
      <c r="D12" s="3">
        <v>11.9</v>
      </c>
      <c r="F12" s="2" t="s">
        <v>1</v>
      </c>
    </row>
    <row r="13" spans="1:14" ht="24" customHeight="1">
      <c r="A13" s="1">
        <v>12</v>
      </c>
      <c r="B13" s="5">
        <v>61</v>
      </c>
      <c r="C13" s="4">
        <v>130.88999999999999</v>
      </c>
      <c r="D13" s="3">
        <v>9.4</v>
      </c>
      <c r="F13" s="2" t="s">
        <v>0</v>
      </c>
      <c r="H13" s="21" t="s">
        <v>24</v>
      </c>
    </row>
    <row r="14" spans="1:14" ht="24" customHeight="1">
      <c r="A14" s="1">
        <v>13</v>
      </c>
      <c r="B14" s="5">
        <v>37</v>
      </c>
      <c r="C14" s="4">
        <v>110.14</v>
      </c>
      <c r="D14" s="3">
        <v>6.5</v>
      </c>
      <c r="F14" s="2" t="s">
        <v>1</v>
      </c>
      <c r="H14" s="17" t="s">
        <v>23</v>
      </c>
      <c r="I14" s="17" t="s">
        <v>22</v>
      </c>
      <c r="J14" s="17" t="s">
        <v>21</v>
      </c>
      <c r="K14" s="17" t="s">
        <v>20</v>
      </c>
      <c r="L14" s="17" t="s">
        <v>19</v>
      </c>
      <c r="M14" s="17" t="s">
        <v>18</v>
      </c>
      <c r="N14" s="17" t="s">
        <v>17</v>
      </c>
    </row>
    <row r="15" spans="1:14" ht="24" customHeight="1">
      <c r="A15" s="1">
        <v>14</v>
      </c>
      <c r="B15" s="5">
        <v>49</v>
      </c>
      <c r="C15" s="4">
        <v>118.19</v>
      </c>
      <c r="D15" s="3">
        <v>7.7</v>
      </c>
      <c r="F15" s="2" t="s">
        <v>0</v>
      </c>
      <c r="H15" s="17" t="s">
        <v>16</v>
      </c>
      <c r="I15" s="18" t="e">
        <f>INDEX(LINEST(marks,C2:E327,TRUE,TRUE),1,4)</f>
        <v>#VALUE!</v>
      </c>
      <c r="J15" s="25" t="e">
        <f>INDEX(LINEST(marks,C2:E327,TRUE,TRUE),2,4)</f>
        <v>#VALUE!</v>
      </c>
      <c r="K15" s="17"/>
      <c r="L15" s="23" t="e">
        <f>I15/J15</f>
        <v>#VALUE!</v>
      </c>
      <c r="M15" s="22" t="e">
        <f>(1-_xlfn.T.DIST(ABS(L15),COUNT(marks)-2,TRUE))*2</f>
        <v>#VALUE!</v>
      </c>
      <c r="N15" s="22" t="e" cm="1">
        <f t="array" ref="N15:N18">L15:L18^2</f>
        <v>#VALUE!</v>
      </c>
    </row>
    <row r="16" spans="1:14" ht="24" customHeight="1">
      <c r="A16" s="1">
        <v>15</v>
      </c>
      <c r="B16" s="5">
        <v>47</v>
      </c>
      <c r="C16" s="4">
        <v>128.44999999999999</v>
      </c>
      <c r="D16" s="3">
        <v>8.4</v>
      </c>
      <c r="F16" s="2" t="s">
        <v>1</v>
      </c>
      <c r="H16" s="17" t="s">
        <v>15</v>
      </c>
      <c r="I16" s="19" t="e">
        <f>INDEX(LINEST(marks,C2:E327,TRUE,TRUE),1,3)</f>
        <v>#VALUE!</v>
      </c>
      <c r="J16" s="19" t="e">
        <f>INDEX(LINEST(marks,C2:E327,TRUE,TRUE),2,3)</f>
        <v>#VALUE!</v>
      </c>
      <c r="K16" s="24" t="e">
        <f>I16*_xlfn.STDEV.S(height)/_xlfn.STDEV.S(marks)</f>
        <v>#VALUE!</v>
      </c>
      <c r="L16" s="23" t="e">
        <f>I16/J16</f>
        <v>#VALUE!</v>
      </c>
      <c r="M16" s="22" t="e">
        <f>(1-_xlfn.T.DIST(ABS(L16),COUNT(marks)-2,TRUE))*2</f>
        <v>#VALUE!</v>
      </c>
      <c r="N16" s="22" t="e">
        <v>#VALUE!</v>
      </c>
    </row>
    <row r="17" spans="1:14" ht="24" customHeight="1">
      <c r="A17" s="1">
        <v>16</v>
      </c>
      <c r="B17" s="5">
        <v>57</v>
      </c>
      <c r="C17" s="4">
        <v>136.5</v>
      </c>
      <c r="D17" s="3">
        <v>8.8000000000000007</v>
      </c>
      <c r="F17" s="2" t="s">
        <v>0</v>
      </c>
      <c r="H17" s="17" t="s">
        <v>14</v>
      </c>
      <c r="I17" s="19" t="e">
        <f>INDEX(LINEST(marks,C2:E327,TRUE,TRUE),1,2)</f>
        <v>#VALUE!</v>
      </c>
      <c r="J17" s="19" t="e">
        <f>INDEX(LINEST(marks,C2:E327,TRUE,TRUE),2,2)</f>
        <v>#VALUE!</v>
      </c>
      <c r="K17" s="24" t="e">
        <f>I17*_xlfn.STDEV.S(age)/_xlfn.STDEV.S(marks)</f>
        <v>#VALUE!</v>
      </c>
      <c r="L17" s="23" t="e">
        <f>I17/J17</f>
        <v>#VALUE!</v>
      </c>
      <c r="M17" s="22" t="e">
        <f>(1-_xlfn.T.DIST(ABS(L17),COUNT(marks)-2,TRUE))*2</f>
        <v>#VALUE!</v>
      </c>
      <c r="N17" s="22" t="e">
        <v>#VALUE!</v>
      </c>
    </row>
    <row r="18" spans="1:14" ht="24" customHeight="1">
      <c r="A18" s="1">
        <v>17</v>
      </c>
      <c r="B18" s="5">
        <v>48</v>
      </c>
      <c r="C18" s="4">
        <v>128.55000000000001</v>
      </c>
      <c r="D18" s="3">
        <v>8.4</v>
      </c>
      <c r="F18" s="2" t="s">
        <v>1</v>
      </c>
      <c r="H18" s="17" t="s">
        <v>13</v>
      </c>
      <c r="I18" s="19" t="e">
        <f>INDEX(LINEST(marks,C2:E327,TRUE,TRUE),1,1)</f>
        <v>#VALUE!</v>
      </c>
      <c r="J18" s="19" t="e">
        <f>INDEX(LINEST(marks,C2:E327,TRUE,TRUE),2,1)</f>
        <v>#VALUE!</v>
      </c>
      <c r="K18" s="23" t="e">
        <f>I18*_xlfn.STDEV.S(male)/_xlfn.STDEV.S(marks)</f>
        <v>#VALUE!</v>
      </c>
      <c r="L18" s="23" t="e">
        <f>I18/J18</f>
        <v>#VALUE!</v>
      </c>
      <c r="M18" s="22" t="e">
        <f>(1-_xlfn.T.DIST(ABS(L18),COUNT(marks)-2,TRUE))*2</f>
        <v>#VALUE!</v>
      </c>
      <c r="N18" s="22" t="e">
        <v>#VALUE!</v>
      </c>
    </row>
    <row r="19" spans="1:14" ht="24" customHeight="1">
      <c r="A19" s="1">
        <v>18</v>
      </c>
      <c r="B19" s="5">
        <v>43</v>
      </c>
      <c r="C19" s="4">
        <v>120.84</v>
      </c>
      <c r="D19" s="3">
        <v>7.5</v>
      </c>
      <c r="F19" s="2" t="s">
        <v>0</v>
      </c>
    </row>
    <row r="20" spans="1:14" ht="24" customHeight="1">
      <c r="A20" s="1">
        <v>19</v>
      </c>
      <c r="B20" s="5">
        <v>47</v>
      </c>
      <c r="C20" s="4">
        <v>128.56</v>
      </c>
      <c r="D20" s="3">
        <v>8.1999999999999993</v>
      </c>
      <c r="F20" s="2" t="s">
        <v>1</v>
      </c>
      <c r="H20" s="21" t="s">
        <v>12</v>
      </c>
    </row>
    <row r="21" spans="1:14" ht="24" customHeight="1">
      <c r="A21" s="1">
        <v>20</v>
      </c>
      <c r="B21" s="5">
        <v>49</v>
      </c>
      <c r="C21" s="4">
        <v>116.5</v>
      </c>
      <c r="D21" s="3">
        <v>7.4</v>
      </c>
      <c r="F21" s="2" t="s">
        <v>0</v>
      </c>
      <c r="H21" s="20" t="s">
        <v>11</v>
      </c>
      <c r="I21" s="19" t="e" cm="1">
        <f t="array" ref="I21">LINEST(marks,C2:E327,TRUE,TRUE)</f>
        <v>#VALUE!</v>
      </c>
      <c r="J21" s="19"/>
      <c r="K21" s="19"/>
      <c r="L21" s="18"/>
      <c r="M21" s="16" t="s">
        <v>10</v>
      </c>
    </row>
    <row r="22" spans="1:14" ht="24" customHeight="1">
      <c r="A22" s="1">
        <v>21</v>
      </c>
      <c r="B22" s="5">
        <v>60</v>
      </c>
      <c r="C22" s="4">
        <v>143.66999999999999</v>
      </c>
      <c r="D22" s="3">
        <v>9.6999999999999993</v>
      </c>
      <c r="F22" s="2" t="s">
        <v>1</v>
      </c>
      <c r="H22" s="20" t="s">
        <v>9</v>
      </c>
      <c r="I22" s="19"/>
      <c r="J22" s="19"/>
      <c r="K22" s="19"/>
      <c r="L22" s="18"/>
      <c r="M22" s="16" t="s">
        <v>8</v>
      </c>
    </row>
    <row r="23" spans="1:14" ht="24" customHeight="1">
      <c r="A23" s="1">
        <v>22</v>
      </c>
      <c r="B23" s="5">
        <v>53</v>
      </c>
      <c r="C23" s="4">
        <v>142.41</v>
      </c>
      <c r="D23" s="3">
        <v>9.4</v>
      </c>
      <c r="F23" s="2" t="s">
        <v>0</v>
      </c>
      <c r="H23" s="20" t="s">
        <v>7</v>
      </c>
      <c r="I23" s="19"/>
      <c r="J23" s="18"/>
      <c r="K23" s="17"/>
      <c r="L23" s="17"/>
      <c r="M23" s="16" t="s">
        <v>6</v>
      </c>
    </row>
    <row r="24" spans="1:14" ht="24" customHeight="1">
      <c r="A24" s="1">
        <v>23</v>
      </c>
      <c r="B24" s="5">
        <v>68</v>
      </c>
      <c r="C24" s="4">
        <v>138.69</v>
      </c>
      <c r="D24" s="3">
        <v>11.2</v>
      </c>
      <c r="F24" s="2" t="s">
        <v>1</v>
      </c>
      <c r="H24" s="20" t="s">
        <v>5</v>
      </c>
      <c r="I24" s="19"/>
      <c r="J24" s="18"/>
      <c r="K24" s="17"/>
      <c r="L24" s="17"/>
      <c r="M24" s="16" t="s">
        <v>4</v>
      </c>
    </row>
    <row r="25" spans="1:14" ht="24" customHeight="1">
      <c r="A25" s="1">
        <v>24</v>
      </c>
      <c r="B25" s="5">
        <v>36</v>
      </c>
      <c r="C25" s="4">
        <v>111.8</v>
      </c>
      <c r="D25" s="3">
        <v>6.4</v>
      </c>
      <c r="F25" s="2" t="s">
        <v>0</v>
      </c>
      <c r="H25" s="20" t="s">
        <v>3</v>
      </c>
      <c r="I25" s="19"/>
      <c r="J25" s="18"/>
      <c r="K25" s="17"/>
      <c r="L25" s="17"/>
      <c r="M25" s="16" t="s">
        <v>2</v>
      </c>
    </row>
    <row r="26" spans="1:14" ht="24" customHeight="1">
      <c r="A26" s="1">
        <v>25</v>
      </c>
      <c r="B26" s="5">
        <v>73</v>
      </c>
      <c r="C26" s="4">
        <v>156.5</v>
      </c>
      <c r="D26" s="3">
        <v>11.8</v>
      </c>
      <c r="F26" s="2" t="s">
        <v>1</v>
      </c>
    </row>
    <row r="27" spans="1:14" ht="24" customHeight="1">
      <c r="A27" s="1">
        <v>26</v>
      </c>
      <c r="B27" s="5">
        <v>56</v>
      </c>
      <c r="C27" s="4">
        <v>133.75</v>
      </c>
      <c r="D27" s="3">
        <v>8.6</v>
      </c>
      <c r="F27" s="2" t="s">
        <v>0</v>
      </c>
    </row>
    <row r="28" spans="1:14" ht="24" customHeight="1">
      <c r="A28" s="1">
        <v>27</v>
      </c>
      <c r="B28" s="5">
        <v>46</v>
      </c>
      <c r="C28" s="4">
        <v>132.12</v>
      </c>
      <c r="D28" s="3">
        <v>8.3000000000000007</v>
      </c>
      <c r="F28" s="2" t="s">
        <v>1</v>
      </c>
    </row>
    <row r="29" spans="1:14" ht="24" customHeight="1">
      <c r="A29" s="1">
        <v>28</v>
      </c>
      <c r="B29" s="5">
        <v>42</v>
      </c>
      <c r="C29" s="4">
        <v>112.76</v>
      </c>
      <c r="D29" s="3">
        <v>6.6</v>
      </c>
      <c r="F29" s="2" t="s">
        <v>0</v>
      </c>
    </row>
    <row r="30" spans="1:14" ht="24" customHeight="1">
      <c r="A30" s="1">
        <v>29</v>
      </c>
      <c r="B30" s="5">
        <v>41</v>
      </c>
      <c r="C30" s="4">
        <v>118.41</v>
      </c>
      <c r="D30" s="3">
        <v>7</v>
      </c>
      <c r="F30" s="2" t="s">
        <v>1</v>
      </c>
    </row>
    <row r="31" spans="1:14" ht="24" customHeight="1">
      <c r="A31" s="1">
        <v>30</v>
      </c>
      <c r="B31" s="5">
        <v>42</v>
      </c>
      <c r="C31" s="4">
        <v>124.48</v>
      </c>
      <c r="D31" s="3">
        <v>7.6</v>
      </c>
      <c r="F31" s="2" t="s">
        <v>0</v>
      </c>
      <c r="H31" s="11"/>
      <c r="I31" s="11"/>
      <c r="J31" s="11"/>
      <c r="K31" s="11"/>
      <c r="L31" s="11"/>
      <c r="M31" s="11"/>
    </row>
    <row r="32" spans="1:14" ht="24" customHeight="1">
      <c r="A32" s="1">
        <v>31</v>
      </c>
      <c r="B32" s="5">
        <v>70</v>
      </c>
      <c r="C32" s="4">
        <v>147.93</v>
      </c>
      <c r="D32" s="3">
        <v>11.8</v>
      </c>
      <c r="F32" s="2" t="s">
        <v>1</v>
      </c>
      <c r="I32" s="10"/>
      <c r="K32" s="10"/>
      <c r="L32" s="10"/>
      <c r="M32" s="10"/>
    </row>
    <row r="33" spans="1:15" ht="24" customHeight="1">
      <c r="A33" s="1">
        <v>32</v>
      </c>
      <c r="B33" s="5">
        <v>29</v>
      </c>
      <c r="C33" s="4">
        <v>107.54</v>
      </c>
      <c r="D33" s="3">
        <v>4.5999999999999996</v>
      </c>
      <c r="F33" s="2" t="s">
        <v>0</v>
      </c>
      <c r="I33" s="10"/>
      <c r="K33" s="10"/>
      <c r="L33" s="10"/>
      <c r="M33" s="10"/>
    </row>
    <row r="34" spans="1:15" ht="24" customHeight="1">
      <c r="A34" s="1">
        <v>33</v>
      </c>
      <c r="B34" s="5">
        <v>36</v>
      </c>
      <c r="C34" s="4">
        <v>116.76</v>
      </c>
      <c r="D34" s="3">
        <v>6.3</v>
      </c>
      <c r="F34" s="2" t="s">
        <v>1</v>
      </c>
      <c r="I34" s="10"/>
      <c r="K34" s="10"/>
      <c r="L34" s="10"/>
      <c r="M34" s="10"/>
    </row>
    <row r="35" spans="1:15" ht="24" customHeight="1">
      <c r="A35" s="1">
        <v>34</v>
      </c>
      <c r="B35" s="5">
        <v>38</v>
      </c>
      <c r="C35" s="4">
        <v>116.06</v>
      </c>
      <c r="D35" s="3">
        <v>6.5</v>
      </c>
      <c r="F35" s="2" t="s">
        <v>0</v>
      </c>
    </row>
    <row r="36" spans="1:15" ht="24" customHeight="1">
      <c r="A36" s="1">
        <v>35</v>
      </c>
      <c r="B36" s="5">
        <v>40</v>
      </c>
      <c r="C36" s="4">
        <v>120.95</v>
      </c>
      <c r="D36" s="3">
        <v>7.2</v>
      </c>
      <c r="F36" s="2" t="s">
        <v>1</v>
      </c>
    </row>
    <row r="37" spans="1:15" ht="24" customHeight="1">
      <c r="A37" s="1">
        <v>36</v>
      </c>
      <c r="B37" s="5">
        <v>26</v>
      </c>
      <c r="C37" s="4">
        <v>108.75</v>
      </c>
      <c r="D37" s="3">
        <v>4.3</v>
      </c>
      <c r="F37" s="2" t="s">
        <v>0</v>
      </c>
      <c r="H37" s="11"/>
      <c r="I37" s="11"/>
      <c r="J37" s="11"/>
      <c r="K37" s="11"/>
      <c r="L37" s="11"/>
      <c r="M37" s="11"/>
      <c r="N37" s="11"/>
      <c r="O37" s="11"/>
    </row>
    <row r="38" spans="1:15" ht="24" customHeight="1">
      <c r="A38" s="1">
        <v>37</v>
      </c>
      <c r="B38" s="5">
        <v>51</v>
      </c>
      <c r="C38" s="4">
        <v>126.32</v>
      </c>
      <c r="D38" s="3">
        <v>8.3000000000000007</v>
      </c>
      <c r="F38" s="2" t="s">
        <v>1</v>
      </c>
      <c r="I38" s="13"/>
      <c r="J38" s="13"/>
      <c r="K38" s="13"/>
      <c r="L38" s="13"/>
      <c r="M38" s="14"/>
      <c r="N38" s="13"/>
      <c r="O38" s="13"/>
    </row>
    <row r="39" spans="1:15" ht="24" customHeight="1">
      <c r="A39" s="1">
        <v>38</v>
      </c>
      <c r="B39" s="5">
        <v>57</v>
      </c>
      <c r="C39" s="4">
        <v>128.80000000000001</v>
      </c>
      <c r="D39" s="3">
        <v>8.8000000000000007</v>
      </c>
      <c r="F39" s="2" t="s">
        <v>0</v>
      </c>
      <c r="I39" s="15"/>
      <c r="J39" s="13"/>
      <c r="K39" s="13"/>
      <c r="L39" s="13"/>
      <c r="M39" s="14"/>
      <c r="N39" s="13"/>
      <c r="O39" s="13"/>
    </row>
    <row r="40" spans="1:15" ht="24" customHeight="1">
      <c r="A40" s="1">
        <v>39</v>
      </c>
      <c r="B40" s="5">
        <v>33</v>
      </c>
      <c r="C40" s="4">
        <v>108.31</v>
      </c>
      <c r="D40" s="3">
        <v>5.7</v>
      </c>
      <c r="F40" s="2" t="s">
        <v>1</v>
      </c>
      <c r="I40" s="13"/>
      <c r="J40" s="13"/>
      <c r="K40" s="13"/>
      <c r="L40" s="13"/>
      <c r="M40" s="14"/>
      <c r="N40" s="13"/>
      <c r="O40" s="13"/>
    </row>
    <row r="41" spans="1:15" ht="24" customHeight="1">
      <c r="A41" s="1">
        <v>40</v>
      </c>
      <c r="B41" s="5">
        <v>41</v>
      </c>
      <c r="C41" s="4">
        <v>119.05</v>
      </c>
      <c r="D41" s="3">
        <v>7.3</v>
      </c>
      <c r="F41" s="2" t="s">
        <v>0</v>
      </c>
    </row>
    <row r="42" spans="1:15" ht="24" customHeight="1">
      <c r="A42" s="1">
        <v>41</v>
      </c>
      <c r="B42" s="5">
        <v>36</v>
      </c>
      <c r="C42" s="4">
        <v>118.52</v>
      </c>
      <c r="D42" s="3">
        <v>7.1</v>
      </c>
      <c r="F42" s="2" t="s">
        <v>1</v>
      </c>
    </row>
    <row r="43" spans="1:15" ht="24" customHeight="1">
      <c r="A43" s="1">
        <v>42</v>
      </c>
      <c r="B43" s="5">
        <v>26</v>
      </c>
      <c r="C43" s="4">
        <v>106.34</v>
      </c>
      <c r="D43" s="3">
        <v>5.0999999999999996</v>
      </c>
      <c r="F43" s="2" t="s">
        <v>0</v>
      </c>
    </row>
    <row r="44" spans="1:15" ht="24" customHeight="1">
      <c r="A44" s="1">
        <v>43</v>
      </c>
      <c r="B44" s="5">
        <v>52</v>
      </c>
      <c r="C44" s="4">
        <v>134.57</v>
      </c>
      <c r="D44" s="3">
        <v>8.6999999999999993</v>
      </c>
      <c r="F44" s="2" t="s">
        <v>1</v>
      </c>
    </row>
    <row r="45" spans="1:15" ht="24" customHeight="1">
      <c r="A45" s="1">
        <v>44</v>
      </c>
      <c r="B45" s="5">
        <v>61</v>
      </c>
      <c r="C45" s="4">
        <v>147.33000000000001</v>
      </c>
      <c r="D45" s="3">
        <v>10.6</v>
      </c>
      <c r="F45" s="2" t="s">
        <v>0</v>
      </c>
    </row>
    <row r="46" spans="1:15" ht="24" customHeight="1">
      <c r="A46" s="1">
        <v>45</v>
      </c>
      <c r="B46" s="5">
        <v>31</v>
      </c>
      <c r="C46" s="4">
        <v>110.98</v>
      </c>
      <c r="D46" s="3">
        <v>5.6</v>
      </c>
      <c r="F46" s="2" t="s">
        <v>1</v>
      </c>
    </row>
    <row r="47" spans="1:15" ht="24" customHeight="1">
      <c r="A47" s="1">
        <v>46</v>
      </c>
      <c r="B47" s="5">
        <v>29</v>
      </c>
      <c r="C47" s="4">
        <v>109.43</v>
      </c>
      <c r="D47" s="3">
        <v>5.3</v>
      </c>
      <c r="F47" s="2" t="s">
        <v>0</v>
      </c>
    </row>
    <row r="48" spans="1:15" ht="24" customHeight="1">
      <c r="A48" s="1">
        <v>47</v>
      </c>
      <c r="B48" s="5">
        <v>27</v>
      </c>
      <c r="C48" s="4">
        <v>107.3</v>
      </c>
      <c r="D48" s="3">
        <v>5.6</v>
      </c>
      <c r="F48" s="2" t="s">
        <v>1</v>
      </c>
    </row>
    <row r="49" spans="1:13" ht="24" customHeight="1">
      <c r="A49" s="1">
        <v>48</v>
      </c>
      <c r="B49" s="5">
        <v>38</v>
      </c>
      <c r="C49" s="4">
        <v>115.07</v>
      </c>
      <c r="D49" s="3">
        <v>6</v>
      </c>
      <c r="F49" s="2" t="s">
        <v>0</v>
      </c>
    </row>
    <row r="50" spans="1:13" ht="24" customHeight="1">
      <c r="A50" s="1">
        <v>49</v>
      </c>
      <c r="B50" s="5">
        <v>60</v>
      </c>
      <c r="C50" s="4">
        <v>139.32</v>
      </c>
      <c r="D50" s="3">
        <v>9.9</v>
      </c>
      <c r="F50" s="2" t="s">
        <v>1</v>
      </c>
    </row>
    <row r="51" spans="1:13" ht="24" customHeight="1">
      <c r="A51" s="1">
        <v>50</v>
      </c>
      <c r="B51" s="5">
        <v>74</v>
      </c>
      <c r="C51" s="4">
        <v>142.57</v>
      </c>
      <c r="D51" s="3">
        <v>12.2</v>
      </c>
      <c r="F51" s="2" t="s">
        <v>0</v>
      </c>
    </row>
    <row r="52" spans="1:13" ht="24" customHeight="1">
      <c r="A52" s="1">
        <v>51</v>
      </c>
      <c r="B52" s="5">
        <v>46</v>
      </c>
      <c r="C52" s="4">
        <v>112.85</v>
      </c>
      <c r="D52" s="3">
        <v>6.9</v>
      </c>
      <c r="F52" s="2" t="s">
        <v>1</v>
      </c>
      <c r="H52" s="12"/>
      <c r="I52" s="11"/>
    </row>
    <row r="53" spans="1:13" ht="24" customHeight="1">
      <c r="A53" s="1">
        <v>52</v>
      </c>
      <c r="B53" s="5">
        <v>48</v>
      </c>
      <c r="C53" s="4">
        <v>123.07</v>
      </c>
      <c r="D53" s="3">
        <v>7.9</v>
      </c>
      <c r="F53" s="2" t="s">
        <v>0</v>
      </c>
      <c r="I53" s="10"/>
    </row>
    <row r="54" spans="1:13" ht="24" customHeight="1">
      <c r="A54" s="1">
        <v>53</v>
      </c>
      <c r="B54" s="5">
        <v>59</v>
      </c>
      <c r="C54" s="4">
        <v>149.94</v>
      </c>
      <c r="D54" s="3">
        <v>10</v>
      </c>
      <c r="F54" s="2" t="s">
        <v>1</v>
      </c>
      <c r="I54" s="10"/>
    </row>
    <row r="55" spans="1:13" ht="24" customHeight="1">
      <c r="A55" s="1">
        <v>54</v>
      </c>
      <c r="B55" s="5">
        <v>45</v>
      </c>
      <c r="C55" s="4">
        <v>119.14</v>
      </c>
      <c r="D55" s="3">
        <v>7.4</v>
      </c>
      <c r="F55" s="2" t="s">
        <v>0</v>
      </c>
      <c r="I55" s="10"/>
    </row>
    <row r="56" spans="1:13" ht="24" customHeight="1">
      <c r="A56" s="1">
        <v>55</v>
      </c>
      <c r="B56" s="5">
        <v>58</v>
      </c>
      <c r="C56" s="4">
        <v>129.72999999999999</v>
      </c>
      <c r="D56" s="3">
        <v>8.8000000000000007</v>
      </c>
      <c r="F56" s="2" t="s">
        <v>1</v>
      </c>
      <c r="I56" s="10"/>
    </row>
    <row r="57" spans="1:13" ht="24" customHeight="1">
      <c r="A57" s="1">
        <v>56</v>
      </c>
      <c r="B57" s="5">
        <v>44</v>
      </c>
      <c r="C57" s="4">
        <v>129.83000000000001</v>
      </c>
      <c r="D57" s="3">
        <v>8</v>
      </c>
      <c r="F57" s="2" t="s">
        <v>0</v>
      </c>
    </row>
    <row r="58" spans="1:13" ht="24" customHeight="1">
      <c r="A58" s="1">
        <v>57</v>
      </c>
      <c r="B58" s="5">
        <v>52</v>
      </c>
      <c r="C58" s="4">
        <v>127.3</v>
      </c>
      <c r="D58" s="3">
        <v>8.5</v>
      </c>
      <c r="F58" s="2" t="s">
        <v>1</v>
      </c>
    </row>
    <row r="59" spans="1:13" ht="24" customHeight="1">
      <c r="A59" s="1">
        <v>58</v>
      </c>
      <c r="B59" s="5">
        <v>66</v>
      </c>
      <c r="C59" s="4">
        <v>136.55000000000001</v>
      </c>
      <c r="D59" s="3">
        <v>10.7</v>
      </c>
      <c r="F59" s="2" t="s">
        <v>0</v>
      </c>
      <c r="H59" s="11"/>
      <c r="I59" s="11"/>
      <c r="J59" s="11"/>
      <c r="K59" s="11"/>
      <c r="L59" s="11"/>
      <c r="M59" s="11"/>
    </row>
    <row r="60" spans="1:13" ht="24" customHeight="1">
      <c r="A60" s="1">
        <v>59</v>
      </c>
      <c r="B60" s="5">
        <v>39</v>
      </c>
      <c r="C60" s="4">
        <v>109.93</v>
      </c>
      <c r="D60" s="3">
        <v>6</v>
      </c>
      <c r="F60" s="2" t="s">
        <v>1</v>
      </c>
      <c r="I60" s="10"/>
      <c r="K60" s="10"/>
      <c r="L60" s="10"/>
      <c r="M60" s="9"/>
    </row>
    <row r="61" spans="1:13" ht="24" customHeight="1">
      <c r="A61" s="1">
        <v>60</v>
      </c>
      <c r="B61" s="5">
        <v>41</v>
      </c>
      <c r="C61" s="4">
        <v>118.79</v>
      </c>
      <c r="D61" s="3">
        <v>7.1</v>
      </c>
      <c r="F61" s="2" t="s">
        <v>0</v>
      </c>
      <c r="I61" s="10"/>
      <c r="K61" s="10"/>
      <c r="L61" s="10"/>
    </row>
    <row r="62" spans="1:13" ht="24" customHeight="1">
      <c r="A62" s="1">
        <v>61</v>
      </c>
      <c r="B62" s="5">
        <v>45</v>
      </c>
      <c r="C62" s="4">
        <v>123.44</v>
      </c>
      <c r="D62" s="3">
        <v>7.4</v>
      </c>
      <c r="F62" s="2" t="s">
        <v>1</v>
      </c>
      <c r="I62" s="10"/>
      <c r="K62" s="10"/>
      <c r="L62" s="10"/>
    </row>
    <row r="63" spans="1:13" ht="24" customHeight="1">
      <c r="A63" s="1">
        <v>62</v>
      </c>
      <c r="B63" s="5">
        <v>44</v>
      </c>
      <c r="C63" s="4">
        <v>109.81</v>
      </c>
      <c r="D63" s="3">
        <v>6.7</v>
      </c>
      <c r="F63" s="2" t="s">
        <v>0</v>
      </c>
    </row>
    <row r="64" spans="1:13" ht="24" customHeight="1">
      <c r="A64" s="1">
        <v>63</v>
      </c>
      <c r="B64" s="5">
        <v>41</v>
      </c>
      <c r="C64" s="4">
        <v>109.98</v>
      </c>
      <c r="D64" s="3">
        <v>6.3</v>
      </c>
      <c r="F64" s="2" t="s">
        <v>1</v>
      </c>
    </row>
    <row r="65" spans="1:13" ht="24" customHeight="1">
      <c r="A65" s="1">
        <v>64</v>
      </c>
      <c r="B65" s="5">
        <v>53</v>
      </c>
      <c r="C65" s="4">
        <v>136.06</v>
      </c>
      <c r="D65" s="3">
        <v>9.1</v>
      </c>
      <c r="F65" s="2" t="s">
        <v>0</v>
      </c>
      <c r="H65" s="11"/>
      <c r="I65" s="11"/>
      <c r="J65" s="11"/>
      <c r="K65" s="11"/>
      <c r="L65" s="11"/>
      <c r="M65" s="11"/>
    </row>
    <row r="66" spans="1:13" ht="24" customHeight="1">
      <c r="A66" s="1">
        <v>65</v>
      </c>
      <c r="B66" s="5">
        <v>54</v>
      </c>
      <c r="C66" s="4">
        <v>125.93</v>
      </c>
      <c r="D66" s="3">
        <v>9.1</v>
      </c>
      <c r="F66" s="2" t="s">
        <v>1</v>
      </c>
      <c r="I66" s="10"/>
      <c r="J66" s="10"/>
      <c r="K66" s="10"/>
      <c r="L66" s="10"/>
      <c r="M66" s="9"/>
    </row>
    <row r="67" spans="1:13" ht="24" customHeight="1">
      <c r="A67" s="1">
        <v>66</v>
      </c>
      <c r="B67" s="5">
        <v>55</v>
      </c>
      <c r="C67" s="4">
        <v>131.94</v>
      </c>
      <c r="D67" s="3">
        <v>9.1999999999999993</v>
      </c>
      <c r="F67" s="2" t="s">
        <v>0</v>
      </c>
      <c r="I67" s="10"/>
      <c r="J67" s="10"/>
      <c r="K67" s="10"/>
      <c r="L67" s="10"/>
      <c r="M67" s="9"/>
    </row>
    <row r="68" spans="1:13" ht="24" customHeight="1">
      <c r="A68" s="1">
        <v>67</v>
      </c>
      <c r="B68" s="5">
        <v>50</v>
      </c>
      <c r="C68" s="4">
        <v>125.86</v>
      </c>
      <c r="D68" s="3">
        <v>8.5</v>
      </c>
      <c r="F68" s="2" t="s">
        <v>1</v>
      </c>
    </row>
    <row r="69" spans="1:13" ht="24" customHeight="1">
      <c r="A69" s="1">
        <v>68</v>
      </c>
      <c r="B69" s="5">
        <v>58</v>
      </c>
      <c r="C69" s="4">
        <v>139.57</v>
      </c>
      <c r="D69" s="3">
        <v>9</v>
      </c>
      <c r="F69" s="2" t="s">
        <v>0</v>
      </c>
    </row>
    <row r="70" spans="1:13" ht="24" customHeight="1">
      <c r="A70" s="1">
        <v>69</v>
      </c>
      <c r="B70" s="5">
        <v>76</v>
      </c>
      <c r="C70" s="4">
        <v>153.21</v>
      </c>
      <c r="D70" s="3">
        <v>12.1</v>
      </c>
      <c r="F70" s="2" t="s">
        <v>1</v>
      </c>
    </row>
    <row r="71" spans="1:13" ht="24" customHeight="1">
      <c r="A71" s="1">
        <v>70</v>
      </c>
      <c r="B71" s="5">
        <v>76</v>
      </c>
      <c r="C71" s="4">
        <v>138.66999999999999</v>
      </c>
      <c r="D71" s="3">
        <v>11.6</v>
      </c>
      <c r="F71" s="2" t="s">
        <v>0</v>
      </c>
    </row>
    <row r="72" spans="1:13" ht="24" customHeight="1">
      <c r="A72" s="1">
        <v>71</v>
      </c>
      <c r="B72" s="5">
        <v>37</v>
      </c>
      <c r="C72" s="4">
        <v>114.15</v>
      </c>
      <c r="D72" s="3">
        <v>6.7</v>
      </c>
      <c r="F72" s="2" t="s">
        <v>1</v>
      </c>
    </row>
    <row r="73" spans="1:13" ht="24" customHeight="1">
      <c r="A73" s="1">
        <v>72</v>
      </c>
      <c r="B73" s="5">
        <v>53</v>
      </c>
      <c r="C73" s="4">
        <v>136.25</v>
      </c>
      <c r="D73" s="3">
        <v>8.6</v>
      </c>
      <c r="F73" s="2" t="s">
        <v>0</v>
      </c>
    </row>
    <row r="74" spans="1:13" ht="24" customHeight="1">
      <c r="A74" s="1">
        <v>73</v>
      </c>
      <c r="B74" s="5">
        <v>31</v>
      </c>
      <c r="C74" s="4">
        <v>114.06</v>
      </c>
      <c r="D74" s="3">
        <v>5.6</v>
      </c>
      <c r="F74" s="2" t="s">
        <v>1</v>
      </c>
    </row>
    <row r="75" spans="1:13" ht="24" customHeight="1">
      <c r="A75" s="1">
        <v>74</v>
      </c>
      <c r="B75" s="5">
        <v>34</v>
      </c>
      <c r="C75" s="4">
        <v>107.43</v>
      </c>
      <c r="D75" s="3">
        <v>5.2</v>
      </c>
      <c r="F75" s="2" t="s">
        <v>0</v>
      </c>
    </row>
    <row r="76" spans="1:13" ht="24" customHeight="1">
      <c r="A76" s="1">
        <v>75</v>
      </c>
      <c r="B76" s="5">
        <v>34</v>
      </c>
      <c r="C76" s="4">
        <v>113.45</v>
      </c>
      <c r="D76" s="3">
        <v>5.9</v>
      </c>
      <c r="F76" s="2" t="s">
        <v>1</v>
      </c>
    </row>
    <row r="77" spans="1:13" ht="24" customHeight="1">
      <c r="A77" s="1">
        <v>76</v>
      </c>
      <c r="B77" s="5">
        <v>34</v>
      </c>
      <c r="C77" s="4">
        <v>120.62</v>
      </c>
      <c r="D77" s="3">
        <v>6.2</v>
      </c>
      <c r="F77" s="2" t="s">
        <v>0</v>
      </c>
    </row>
    <row r="78" spans="1:13" ht="24" customHeight="1">
      <c r="A78" s="1">
        <v>77</v>
      </c>
      <c r="B78" s="5">
        <v>63</v>
      </c>
      <c r="C78" s="4">
        <v>137.55000000000001</v>
      </c>
      <c r="D78" s="3">
        <v>10.4</v>
      </c>
      <c r="F78" s="2" t="s">
        <v>1</v>
      </c>
    </row>
    <row r="79" spans="1:13" ht="24" customHeight="1">
      <c r="A79" s="1">
        <v>78</v>
      </c>
      <c r="B79" s="5">
        <v>35</v>
      </c>
      <c r="C79" s="4">
        <v>111.41</v>
      </c>
      <c r="D79" s="3">
        <v>5.5</v>
      </c>
      <c r="F79" s="2" t="s">
        <v>0</v>
      </c>
    </row>
    <row r="80" spans="1:13" ht="24" customHeight="1">
      <c r="A80" s="1">
        <v>79</v>
      </c>
      <c r="B80" s="5">
        <v>71</v>
      </c>
      <c r="C80" s="4">
        <v>139.44</v>
      </c>
      <c r="D80" s="3">
        <v>10.9</v>
      </c>
      <c r="F80" s="2" t="s">
        <v>1</v>
      </c>
    </row>
    <row r="81" spans="1:6" ht="24" customHeight="1">
      <c r="A81" s="1">
        <v>80</v>
      </c>
      <c r="B81" s="5">
        <v>72</v>
      </c>
      <c r="C81" s="4">
        <v>150.49</v>
      </c>
      <c r="D81" s="3">
        <v>11.2</v>
      </c>
      <c r="F81" s="2" t="s">
        <v>0</v>
      </c>
    </row>
    <row r="82" spans="1:6" ht="24" customHeight="1">
      <c r="A82" s="1">
        <v>81</v>
      </c>
      <c r="B82" s="5">
        <v>29</v>
      </c>
      <c r="C82" s="4">
        <v>108.78</v>
      </c>
      <c r="D82" s="3">
        <v>5.8</v>
      </c>
      <c r="F82" s="2" t="s">
        <v>1</v>
      </c>
    </row>
    <row r="83" spans="1:6" ht="24" customHeight="1">
      <c r="A83" s="1">
        <v>82</v>
      </c>
      <c r="B83" s="5">
        <v>48</v>
      </c>
      <c r="C83" s="4">
        <v>121.43</v>
      </c>
      <c r="D83" s="3">
        <v>7.4</v>
      </c>
      <c r="F83" s="2" t="s">
        <v>0</v>
      </c>
    </row>
    <row r="84" spans="1:6" ht="24" customHeight="1">
      <c r="A84" s="1">
        <v>83</v>
      </c>
      <c r="B84" s="5">
        <v>23</v>
      </c>
      <c r="C84" s="4">
        <v>103.1</v>
      </c>
      <c r="D84" s="3">
        <v>4.9000000000000004</v>
      </c>
      <c r="F84" s="2" t="s">
        <v>1</v>
      </c>
    </row>
    <row r="85" spans="1:6" ht="24" customHeight="1">
      <c r="A85" s="1">
        <v>84</v>
      </c>
      <c r="B85" s="5">
        <v>59</v>
      </c>
      <c r="C85" s="4">
        <v>146.46</v>
      </c>
      <c r="D85" s="3">
        <v>10</v>
      </c>
      <c r="F85" s="2" t="s">
        <v>0</v>
      </c>
    </row>
    <row r="86" spans="1:6" ht="24" customHeight="1">
      <c r="A86" s="1">
        <v>85</v>
      </c>
      <c r="B86" s="5">
        <v>37</v>
      </c>
      <c r="C86" s="4">
        <v>120.55</v>
      </c>
      <c r="D86" s="3">
        <v>7</v>
      </c>
      <c r="F86" s="2" t="s">
        <v>1</v>
      </c>
    </row>
    <row r="87" spans="1:6" ht="24" customHeight="1">
      <c r="A87" s="1">
        <v>86</v>
      </c>
      <c r="B87" s="5">
        <v>80</v>
      </c>
      <c r="C87" s="4">
        <v>146.22</v>
      </c>
      <c r="D87" s="3">
        <v>12.4</v>
      </c>
      <c r="F87" s="2" t="s">
        <v>0</v>
      </c>
    </row>
    <row r="88" spans="1:6" ht="24" customHeight="1">
      <c r="A88" s="1">
        <v>87</v>
      </c>
      <c r="B88" s="5">
        <v>73</v>
      </c>
      <c r="C88" s="4">
        <v>148.33000000000001</v>
      </c>
      <c r="D88" s="3">
        <v>11.4</v>
      </c>
      <c r="F88" s="2" t="s">
        <v>1</v>
      </c>
    </row>
    <row r="89" spans="1:6" ht="24" customHeight="1">
      <c r="A89" s="1">
        <v>88</v>
      </c>
      <c r="B89" s="5">
        <v>41</v>
      </c>
      <c r="C89" s="4">
        <v>113.64</v>
      </c>
      <c r="D89" s="3">
        <v>7.5</v>
      </c>
      <c r="F89" s="2" t="s">
        <v>0</v>
      </c>
    </row>
    <row r="90" spans="1:6" ht="24" customHeight="1">
      <c r="A90" s="1">
        <v>89</v>
      </c>
      <c r="B90" s="5">
        <v>53</v>
      </c>
      <c r="C90" s="4">
        <v>126.78</v>
      </c>
      <c r="D90" s="3">
        <v>8.4</v>
      </c>
      <c r="F90" s="2" t="s">
        <v>1</v>
      </c>
    </row>
    <row r="91" spans="1:6" ht="24" customHeight="1">
      <c r="A91" s="1">
        <v>90</v>
      </c>
      <c r="B91" s="5">
        <v>68</v>
      </c>
      <c r="C91" s="4">
        <v>134.5</v>
      </c>
      <c r="D91" s="3">
        <v>10.8</v>
      </c>
      <c r="F91" s="2" t="s">
        <v>0</v>
      </c>
    </row>
    <row r="92" spans="1:6" ht="24" customHeight="1">
      <c r="A92" s="1">
        <v>91</v>
      </c>
      <c r="B92" s="5">
        <v>36</v>
      </c>
      <c r="C92" s="4">
        <v>104.15</v>
      </c>
      <c r="D92" s="3">
        <v>5.9</v>
      </c>
      <c r="F92" s="2" t="s">
        <v>1</v>
      </c>
    </row>
    <row r="93" spans="1:6" ht="24" customHeight="1">
      <c r="A93" s="1">
        <v>92</v>
      </c>
      <c r="B93" s="5">
        <v>42</v>
      </c>
      <c r="C93" s="4">
        <v>109.19</v>
      </c>
      <c r="D93" s="3">
        <v>6.3</v>
      </c>
      <c r="F93" s="2" t="s">
        <v>0</v>
      </c>
    </row>
    <row r="94" spans="1:6" ht="24" customHeight="1">
      <c r="A94" s="1">
        <v>93</v>
      </c>
      <c r="B94" s="5">
        <v>43</v>
      </c>
      <c r="C94" s="4">
        <v>114.04</v>
      </c>
      <c r="D94" s="3">
        <v>7.8</v>
      </c>
      <c r="F94" s="2" t="s">
        <v>1</v>
      </c>
    </row>
    <row r="95" spans="1:6" ht="24" customHeight="1">
      <c r="A95" s="1">
        <v>94</v>
      </c>
      <c r="B95" s="5">
        <v>25</v>
      </c>
      <c r="C95" s="4">
        <v>94.34</v>
      </c>
      <c r="D95" s="3">
        <v>4.0999999999999996</v>
      </c>
      <c r="F95" s="2" t="s">
        <v>0</v>
      </c>
    </row>
    <row r="96" spans="1:6" ht="24" customHeight="1">
      <c r="A96" s="1">
        <v>95</v>
      </c>
      <c r="B96" s="5">
        <v>42</v>
      </c>
      <c r="C96" s="4">
        <v>119.7</v>
      </c>
      <c r="D96" s="3">
        <v>7.4</v>
      </c>
      <c r="F96" s="2" t="s">
        <v>1</v>
      </c>
    </row>
    <row r="97" spans="1:6" ht="24" customHeight="1">
      <c r="A97" s="1">
        <v>96</v>
      </c>
      <c r="B97" s="5">
        <v>70</v>
      </c>
      <c r="C97" s="4">
        <v>142.1</v>
      </c>
      <c r="D97" s="3">
        <v>10.7</v>
      </c>
      <c r="F97" s="2" t="s">
        <v>0</v>
      </c>
    </row>
    <row r="98" spans="1:6" ht="24" customHeight="1">
      <c r="A98" s="1">
        <v>97</v>
      </c>
      <c r="B98" s="5">
        <v>47</v>
      </c>
      <c r="C98" s="4">
        <v>128.33000000000001</v>
      </c>
      <c r="D98" s="3">
        <v>8.4</v>
      </c>
      <c r="F98" s="2" t="s">
        <v>1</v>
      </c>
    </row>
    <row r="99" spans="1:6" ht="24" customHeight="1">
      <c r="A99" s="1">
        <v>98</v>
      </c>
      <c r="B99" s="5">
        <v>48</v>
      </c>
      <c r="C99" s="4">
        <v>128.16</v>
      </c>
      <c r="D99" s="3">
        <v>7.6</v>
      </c>
      <c r="F99" s="2" t="s">
        <v>0</v>
      </c>
    </row>
    <row r="100" spans="1:6" ht="24" customHeight="1">
      <c r="A100" s="1">
        <v>99</v>
      </c>
      <c r="B100" s="5">
        <v>62</v>
      </c>
      <c r="C100" s="4">
        <v>136.47</v>
      </c>
      <c r="D100" s="3">
        <v>10.5</v>
      </c>
      <c r="F100" s="2" t="s">
        <v>1</v>
      </c>
    </row>
    <row r="101" spans="1:6" ht="24" customHeight="1">
      <c r="A101" s="1">
        <v>100</v>
      </c>
      <c r="B101" s="5">
        <v>54</v>
      </c>
      <c r="C101" s="4">
        <v>130.37</v>
      </c>
      <c r="D101" s="3">
        <v>8.9</v>
      </c>
      <c r="F101" s="2" t="s">
        <v>0</v>
      </c>
    </row>
    <row r="102" spans="1:6" ht="24" customHeight="1">
      <c r="A102" s="1">
        <v>101</v>
      </c>
      <c r="B102" s="5">
        <v>50</v>
      </c>
      <c r="C102" s="4">
        <v>129.77000000000001</v>
      </c>
      <c r="D102" s="3">
        <v>8.6999999999999993</v>
      </c>
      <c r="F102" s="2" t="s">
        <v>1</v>
      </c>
    </row>
    <row r="103" spans="1:6" ht="24" customHeight="1">
      <c r="A103" s="1">
        <v>102</v>
      </c>
      <c r="B103" s="5">
        <v>61</v>
      </c>
      <c r="C103" s="4">
        <v>141.62</v>
      </c>
      <c r="D103" s="3">
        <v>9.1999999999999993</v>
      </c>
      <c r="F103" s="2" t="s">
        <v>0</v>
      </c>
    </row>
    <row r="104" spans="1:6" ht="24" customHeight="1">
      <c r="A104" s="1">
        <v>103</v>
      </c>
      <c r="B104" s="5">
        <v>23</v>
      </c>
      <c r="C104" s="4">
        <v>99.81</v>
      </c>
      <c r="D104" s="3">
        <v>4.2</v>
      </c>
      <c r="F104" s="2" t="s">
        <v>1</v>
      </c>
    </row>
    <row r="105" spans="1:6" ht="24" customHeight="1">
      <c r="A105" s="1">
        <v>104</v>
      </c>
      <c r="B105" s="5">
        <v>36</v>
      </c>
      <c r="C105" s="4">
        <v>108.22</v>
      </c>
      <c r="D105" s="3">
        <v>5.6</v>
      </c>
      <c r="F105" s="2" t="s">
        <v>0</v>
      </c>
    </row>
    <row r="106" spans="1:6" ht="24" customHeight="1">
      <c r="A106" s="1">
        <v>105</v>
      </c>
      <c r="B106" s="5">
        <v>33</v>
      </c>
      <c r="C106" s="4">
        <v>104.82</v>
      </c>
      <c r="D106" s="3">
        <v>5.9</v>
      </c>
      <c r="F106" s="2" t="s">
        <v>1</v>
      </c>
    </row>
    <row r="107" spans="1:6" ht="24" customHeight="1">
      <c r="A107" s="1">
        <v>106</v>
      </c>
      <c r="B107" s="5">
        <v>48</v>
      </c>
      <c r="C107" s="4">
        <v>124.3</v>
      </c>
      <c r="D107" s="3">
        <v>7.9</v>
      </c>
      <c r="F107" s="2" t="s">
        <v>0</v>
      </c>
    </row>
    <row r="108" spans="1:6" ht="24" customHeight="1">
      <c r="A108" s="1">
        <v>107</v>
      </c>
      <c r="B108" s="5">
        <v>48</v>
      </c>
      <c r="C108" s="4">
        <v>122.07</v>
      </c>
      <c r="D108" s="3">
        <v>7.8</v>
      </c>
      <c r="F108" s="2" t="s">
        <v>1</v>
      </c>
    </row>
    <row r="109" spans="1:6" ht="24" customHeight="1">
      <c r="A109" s="1">
        <v>108</v>
      </c>
      <c r="B109" s="5">
        <v>42</v>
      </c>
      <c r="C109" s="4">
        <v>118.73</v>
      </c>
      <c r="D109" s="3">
        <v>6.8</v>
      </c>
      <c r="F109" s="2" t="s">
        <v>0</v>
      </c>
    </row>
    <row r="110" spans="1:6" ht="24" customHeight="1">
      <c r="A110" s="1">
        <v>109</v>
      </c>
      <c r="B110" s="5">
        <v>41</v>
      </c>
      <c r="C110" s="4">
        <v>109.87</v>
      </c>
      <c r="D110" s="3">
        <v>6.3</v>
      </c>
      <c r="F110" s="2" t="s">
        <v>1</v>
      </c>
    </row>
    <row r="111" spans="1:6" ht="24" customHeight="1">
      <c r="A111" s="1">
        <v>110</v>
      </c>
      <c r="B111" s="5">
        <v>69</v>
      </c>
      <c r="C111" s="4">
        <v>135.62</v>
      </c>
      <c r="D111" s="3">
        <v>10.7</v>
      </c>
      <c r="F111" s="2" t="s">
        <v>0</v>
      </c>
    </row>
    <row r="112" spans="1:6" ht="24" customHeight="1">
      <c r="A112" s="1">
        <v>111</v>
      </c>
      <c r="B112" s="5">
        <v>66</v>
      </c>
      <c r="C112" s="4">
        <v>130.57</v>
      </c>
      <c r="D112" s="3">
        <v>9.9</v>
      </c>
      <c r="F112" s="2" t="s">
        <v>1</v>
      </c>
    </row>
    <row r="113" spans="1:6" ht="24" customHeight="1">
      <c r="A113" s="1">
        <v>112</v>
      </c>
      <c r="B113" s="5">
        <v>36</v>
      </c>
      <c r="C113" s="4">
        <v>113.37</v>
      </c>
      <c r="D113" s="3">
        <v>5.8</v>
      </c>
      <c r="F113" s="2" t="s">
        <v>0</v>
      </c>
    </row>
    <row r="114" spans="1:6" ht="24" customHeight="1">
      <c r="A114" s="1">
        <v>113</v>
      </c>
      <c r="B114" s="5">
        <v>48</v>
      </c>
      <c r="C114" s="4">
        <v>134.83000000000001</v>
      </c>
      <c r="D114" s="3">
        <v>8.8000000000000007</v>
      </c>
      <c r="F114" s="2" t="s">
        <v>1</v>
      </c>
    </row>
    <row r="115" spans="1:6" ht="24" customHeight="1">
      <c r="A115" s="1">
        <v>114</v>
      </c>
      <c r="B115" s="5">
        <v>58</v>
      </c>
      <c r="C115" s="4">
        <v>138.08000000000001</v>
      </c>
      <c r="D115" s="3">
        <v>10</v>
      </c>
      <c r="F115" s="2" t="s">
        <v>0</v>
      </c>
    </row>
    <row r="116" spans="1:6" ht="24" customHeight="1">
      <c r="A116" s="1">
        <v>115</v>
      </c>
      <c r="B116" s="5">
        <v>29</v>
      </c>
      <c r="C116" s="4">
        <v>110.39</v>
      </c>
      <c r="D116" s="3">
        <v>5.6</v>
      </c>
      <c r="F116" s="2" t="s">
        <v>1</v>
      </c>
    </row>
    <row r="117" spans="1:6" ht="24" customHeight="1">
      <c r="A117" s="1">
        <v>116</v>
      </c>
      <c r="B117" s="5">
        <v>51</v>
      </c>
      <c r="C117" s="4">
        <v>124.26</v>
      </c>
      <c r="D117" s="3">
        <v>8.1</v>
      </c>
      <c r="F117" s="2" t="s">
        <v>0</v>
      </c>
    </row>
    <row r="118" spans="1:6" ht="24" customHeight="1">
      <c r="A118" s="1">
        <v>117</v>
      </c>
      <c r="B118" s="5">
        <v>34</v>
      </c>
      <c r="C118" s="4">
        <v>112.38</v>
      </c>
      <c r="D118" s="3">
        <v>6.4</v>
      </c>
      <c r="F118" s="2" t="s">
        <v>1</v>
      </c>
    </row>
    <row r="119" spans="1:6" ht="24" customHeight="1">
      <c r="A119" s="1">
        <v>118</v>
      </c>
      <c r="B119" s="5">
        <v>42</v>
      </c>
      <c r="C119" s="4">
        <v>114.19</v>
      </c>
      <c r="D119" s="3">
        <v>7.5</v>
      </c>
      <c r="F119" s="2" t="s">
        <v>0</v>
      </c>
    </row>
    <row r="120" spans="1:6" ht="24" customHeight="1">
      <c r="A120" s="1">
        <v>119</v>
      </c>
      <c r="B120" s="5">
        <v>47</v>
      </c>
      <c r="C120" s="4">
        <v>120.57</v>
      </c>
      <c r="D120" s="3">
        <v>8.1</v>
      </c>
      <c r="F120" s="2" t="s">
        <v>1</v>
      </c>
    </row>
    <row r="121" spans="1:6" ht="24" customHeight="1">
      <c r="A121" s="1">
        <v>120</v>
      </c>
      <c r="B121" s="5">
        <v>67</v>
      </c>
      <c r="C121" s="4">
        <v>144.13999999999999</v>
      </c>
      <c r="D121" s="3">
        <v>10.7</v>
      </c>
      <c r="F121" s="2" t="s">
        <v>0</v>
      </c>
    </row>
    <row r="122" spans="1:6" ht="24" customHeight="1">
      <c r="A122" s="1">
        <v>121</v>
      </c>
      <c r="B122" s="5">
        <v>26</v>
      </c>
      <c r="C122" s="4">
        <v>106.32</v>
      </c>
      <c r="D122" s="3">
        <v>5.2</v>
      </c>
      <c r="F122" s="2" t="s">
        <v>1</v>
      </c>
    </row>
    <row r="123" spans="1:6" ht="24" customHeight="1">
      <c r="A123" s="1">
        <v>122</v>
      </c>
      <c r="B123" s="5">
        <v>52</v>
      </c>
      <c r="C123" s="4">
        <v>124.06</v>
      </c>
      <c r="D123" s="3">
        <v>7.7</v>
      </c>
      <c r="F123" s="2" t="s">
        <v>0</v>
      </c>
    </row>
    <row r="124" spans="1:6" ht="24" customHeight="1">
      <c r="A124" s="1">
        <v>123</v>
      </c>
      <c r="B124" s="5">
        <v>63</v>
      </c>
      <c r="C124" s="4">
        <v>140.49</v>
      </c>
      <c r="D124" s="3">
        <v>9.8000000000000007</v>
      </c>
      <c r="F124" s="2" t="s">
        <v>1</v>
      </c>
    </row>
    <row r="125" spans="1:6" ht="24" customHeight="1">
      <c r="A125" s="1">
        <v>124</v>
      </c>
      <c r="B125" s="5">
        <v>36</v>
      </c>
      <c r="C125" s="4">
        <v>116.48</v>
      </c>
      <c r="D125" s="3">
        <v>6.4</v>
      </c>
      <c r="F125" s="2" t="s">
        <v>0</v>
      </c>
    </row>
    <row r="126" spans="1:6" ht="24" customHeight="1">
      <c r="A126" s="1">
        <v>125</v>
      </c>
      <c r="B126" s="5">
        <v>60</v>
      </c>
      <c r="C126" s="4">
        <v>144.16</v>
      </c>
      <c r="D126" s="3">
        <v>10.4</v>
      </c>
      <c r="F126" s="2" t="s">
        <v>1</v>
      </c>
    </row>
    <row r="127" spans="1:6" ht="24" customHeight="1">
      <c r="A127" s="1">
        <v>126</v>
      </c>
      <c r="B127" s="5">
        <v>59</v>
      </c>
      <c r="C127" s="4">
        <v>124.24</v>
      </c>
      <c r="D127" s="3">
        <v>8.9</v>
      </c>
      <c r="F127" s="2" t="s">
        <v>0</v>
      </c>
    </row>
    <row r="128" spans="1:6" ht="24" customHeight="1">
      <c r="A128" s="1">
        <v>127</v>
      </c>
      <c r="B128" s="5">
        <v>32</v>
      </c>
      <c r="C128" s="4">
        <v>112.34</v>
      </c>
      <c r="D128" s="3">
        <v>6.3</v>
      </c>
      <c r="F128" s="2" t="s">
        <v>1</v>
      </c>
    </row>
    <row r="129" spans="1:6" ht="24" customHeight="1">
      <c r="A129" s="1">
        <v>128</v>
      </c>
      <c r="B129" s="5">
        <v>37</v>
      </c>
      <c r="C129" s="4">
        <v>119.37</v>
      </c>
      <c r="D129" s="3">
        <v>6.2</v>
      </c>
      <c r="F129" s="2" t="s">
        <v>0</v>
      </c>
    </row>
    <row r="130" spans="1:6" ht="24" customHeight="1">
      <c r="A130" s="1">
        <v>129</v>
      </c>
      <c r="B130" s="5">
        <v>50</v>
      </c>
      <c r="C130" s="4">
        <v>138.77000000000001</v>
      </c>
      <c r="D130" s="3">
        <v>9</v>
      </c>
      <c r="F130" s="2" t="s">
        <v>1</v>
      </c>
    </row>
    <row r="131" spans="1:6" ht="24" customHeight="1">
      <c r="A131" s="1">
        <v>130</v>
      </c>
      <c r="B131" s="5">
        <v>39</v>
      </c>
      <c r="C131" s="4">
        <v>119.86</v>
      </c>
      <c r="D131" s="3">
        <v>6.1</v>
      </c>
      <c r="F131" s="2" t="s">
        <v>0</v>
      </c>
    </row>
    <row r="132" spans="1:6" ht="24" customHeight="1">
      <c r="A132" s="1">
        <v>131</v>
      </c>
      <c r="B132" s="5">
        <v>59</v>
      </c>
      <c r="C132" s="4">
        <v>133.41999999999999</v>
      </c>
      <c r="D132" s="3">
        <v>9.1999999999999993</v>
      </c>
      <c r="F132" s="2" t="s">
        <v>1</v>
      </c>
    </row>
    <row r="133" spans="1:6" ht="24" customHeight="1">
      <c r="A133" s="1">
        <v>132</v>
      </c>
      <c r="B133" s="5">
        <v>45</v>
      </c>
      <c r="C133" s="4">
        <v>126.6</v>
      </c>
      <c r="D133" s="3">
        <v>7.1</v>
      </c>
      <c r="F133" s="2" t="s">
        <v>0</v>
      </c>
    </row>
    <row r="134" spans="1:6" ht="24" customHeight="1">
      <c r="A134" s="1">
        <v>133</v>
      </c>
      <c r="B134" s="5">
        <v>47</v>
      </c>
      <c r="C134" s="4">
        <v>135.26</v>
      </c>
      <c r="D134" s="3">
        <v>8.6</v>
      </c>
      <c r="F134" s="2" t="s">
        <v>1</v>
      </c>
    </row>
    <row r="135" spans="1:6" ht="24" customHeight="1">
      <c r="A135" s="1">
        <v>134</v>
      </c>
      <c r="B135" s="5">
        <v>54</v>
      </c>
      <c r="C135" s="4">
        <v>135.76</v>
      </c>
      <c r="D135" s="3">
        <v>9</v>
      </c>
      <c r="F135" s="2" t="s">
        <v>0</v>
      </c>
    </row>
    <row r="136" spans="1:6" ht="24" customHeight="1">
      <c r="A136" s="1">
        <v>135</v>
      </c>
      <c r="B136" s="5">
        <v>32</v>
      </c>
      <c r="C136" s="4">
        <v>113.85</v>
      </c>
      <c r="D136" s="3">
        <v>6.1</v>
      </c>
      <c r="F136" s="2" t="s">
        <v>1</v>
      </c>
    </row>
    <row r="137" spans="1:6" ht="24" customHeight="1">
      <c r="A137" s="1">
        <v>136</v>
      </c>
      <c r="B137" s="5">
        <v>51</v>
      </c>
      <c r="C137" s="4">
        <v>121.66</v>
      </c>
      <c r="D137" s="3">
        <v>7.8</v>
      </c>
      <c r="F137" s="2" t="s">
        <v>0</v>
      </c>
    </row>
    <row r="138" spans="1:6" ht="24" customHeight="1">
      <c r="A138" s="1">
        <v>137</v>
      </c>
      <c r="B138" s="5">
        <v>32</v>
      </c>
      <c r="C138" s="4">
        <v>109.01</v>
      </c>
      <c r="D138" s="3">
        <v>5.2</v>
      </c>
      <c r="F138" s="2" t="s">
        <v>1</v>
      </c>
    </row>
    <row r="139" spans="1:6" ht="24" customHeight="1">
      <c r="A139" s="1">
        <v>138</v>
      </c>
      <c r="B139" s="5">
        <v>72</v>
      </c>
      <c r="C139" s="4">
        <v>163.1</v>
      </c>
      <c r="D139" s="3">
        <v>12.3</v>
      </c>
      <c r="F139" s="2" t="s">
        <v>0</v>
      </c>
    </row>
    <row r="140" spans="1:6" ht="24" customHeight="1">
      <c r="A140" s="1">
        <v>139</v>
      </c>
      <c r="B140" s="5">
        <v>47</v>
      </c>
      <c r="C140" s="4">
        <v>135.52000000000001</v>
      </c>
      <c r="D140" s="3">
        <v>8</v>
      </c>
      <c r="F140" s="2" t="s">
        <v>1</v>
      </c>
    </row>
    <row r="141" spans="1:6" ht="24" customHeight="1">
      <c r="A141" s="1">
        <v>140</v>
      </c>
      <c r="B141" s="5">
        <v>62</v>
      </c>
      <c r="C141" s="4">
        <v>137.57</v>
      </c>
      <c r="D141" s="3">
        <v>10.7</v>
      </c>
      <c r="F141" s="2" t="s">
        <v>0</v>
      </c>
    </row>
    <row r="142" spans="1:6" ht="24" customHeight="1">
      <c r="A142" s="1">
        <v>141</v>
      </c>
      <c r="B142" s="5">
        <v>56</v>
      </c>
      <c r="C142" s="4">
        <v>132.4</v>
      </c>
      <c r="D142" s="3">
        <v>8.9</v>
      </c>
      <c r="F142" s="2" t="s">
        <v>1</v>
      </c>
    </row>
    <row r="143" spans="1:6" ht="24" customHeight="1">
      <c r="A143" s="1">
        <v>142</v>
      </c>
      <c r="B143" s="5">
        <v>56</v>
      </c>
      <c r="C143" s="4">
        <v>131.15</v>
      </c>
      <c r="D143" s="3">
        <v>8.9</v>
      </c>
      <c r="F143" s="2" t="s">
        <v>0</v>
      </c>
    </row>
    <row r="144" spans="1:6" ht="24" customHeight="1">
      <c r="A144" s="1">
        <v>143</v>
      </c>
      <c r="B144" s="5">
        <v>77</v>
      </c>
      <c r="C144" s="4">
        <v>153.75</v>
      </c>
      <c r="D144" s="3">
        <v>12.3</v>
      </c>
      <c r="F144" s="2" t="s">
        <v>1</v>
      </c>
    </row>
    <row r="145" spans="1:6" ht="24" customHeight="1">
      <c r="A145" s="1">
        <v>144</v>
      </c>
      <c r="B145" s="5">
        <v>35</v>
      </c>
      <c r="C145" s="4">
        <v>109.27</v>
      </c>
      <c r="D145" s="3">
        <v>6.4</v>
      </c>
      <c r="F145" s="2" t="s">
        <v>0</v>
      </c>
    </row>
    <row r="146" spans="1:6" ht="24" customHeight="1">
      <c r="A146" s="1">
        <v>145</v>
      </c>
      <c r="B146" s="5">
        <v>70</v>
      </c>
      <c r="C146" s="4">
        <v>135.08000000000001</v>
      </c>
      <c r="D146" s="3">
        <v>10.9</v>
      </c>
      <c r="F146" s="2" t="s">
        <v>1</v>
      </c>
    </row>
    <row r="147" spans="1:6" ht="24" customHeight="1">
      <c r="A147" s="1">
        <v>146</v>
      </c>
      <c r="B147" s="5">
        <v>36</v>
      </c>
      <c r="C147" s="4">
        <v>106.47</v>
      </c>
      <c r="D147" s="3">
        <v>5.9</v>
      </c>
      <c r="F147" s="2" t="s">
        <v>0</v>
      </c>
    </row>
    <row r="148" spans="1:6" ht="24" customHeight="1">
      <c r="A148" s="1">
        <v>147</v>
      </c>
      <c r="B148" s="5">
        <v>44</v>
      </c>
      <c r="C148" s="4">
        <v>116.49</v>
      </c>
      <c r="D148" s="3">
        <v>7.7</v>
      </c>
      <c r="F148" s="2" t="s">
        <v>1</v>
      </c>
    </row>
    <row r="149" spans="1:6" ht="24" customHeight="1">
      <c r="A149" s="1">
        <v>148</v>
      </c>
      <c r="B149" s="5">
        <v>37</v>
      </c>
      <c r="C149" s="4">
        <v>120.16</v>
      </c>
      <c r="D149" s="3">
        <v>6.1</v>
      </c>
      <c r="F149" s="2" t="s">
        <v>0</v>
      </c>
    </row>
    <row r="150" spans="1:6" ht="24" customHeight="1">
      <c r="A150" s="1">
        <v>149</v>
      </c>
      <c r="B150" s="5">
        <v>54</v>
      </c>
      <c r="C150" s="4">
        <v>127.12</v>
      </c>
      <c r="D150" s="3">
        <v>8.4</v>
      </c>
      <c r="F150" s="2" t="s">
        <v>1</v>
      </c>
    </row>
    <row r="151" spans="1:6" ht="24" customHeight="1">
      <c r="A151" s="1">
        <v>150</v>
      </c>
      <c r="B151" s="5">
        <v>24</v>
      </c>
      <c r="C151" s="4">
        <v>106.01</v>
      </c>
      <c r="D151" s="3">
        <v>4.3</v>
      </c>
      <c r="F151" s="2" t="s">
        <v>0</v>
      </c>
    </row>
    <row r="152" spans="1:6" ht="24" customHeight="1">
      <c r="A152" s="1">
        <v>151</v>
      </c>
      <c r="B152" s="5">
        <v>25</v>
      </c>
      <c r="C152" s="4">
        <v>111.37</v>
      </c>
      <c r="D152" s="3">
        <v>4.7</v>
      </c>
      <c r="F152" s="2" t="s">
        <v>1</v>
      </c>
    </row>
    <row r="153" spans="1:6" ht="24" customHeight="1">
      <c r="A153" s="1">
        <v>152</v>
      </c>
      <c r="B153" s="5">
        <v>43</v>
      </c>
      <c r="C153" s="4">
        <v>122.11</v>
      </c>
      <c r="D153" s="3">
        <v>7</v>
      </c>
      <c r="F153" s="2" t="s">
        <v>0</v>
      </c>
    </row>
    <row r="154" spans="1:6" ht="24" customHeight="1">
      <c r="A154" s="1">
        <v>153</v>
      </c>
      <c r="B154" s="5">
        <v>47</v>
      </c>
      <c r="C154" s="4">
        <v>119.34</v>
      </c>
      <c r="D154" s="3">
        <v>8.6999999999999993</v>
      </c>
      <c r="F154" s="2" t="s">
        <v>1</v>
      </c>
    </row>
    <row r="155" spans="1:6" ht="24" customHeight="1">
      <c r="A155" s="1">
        <v>154</v>
      </c>
      <c r="B155" s="5">
        <v>44</v>
      </c>
      <c r="C155" s="4">
        <v>115.39</v>
      </c>
      <c r="D155" s="3">
        <v>6.7</v>
      </c>
      <c r="F155" s="2" t="s">
        <v>0</v>
      </c>
    </row>
    <row r="156" spans="1:6" ht="24" customHeight="1">
      <c r="A156" s="1">
        <v>155</v>
      </c>
      <c r="B156" s="5">
        <v>38</v>
      </c>
      <c r="C156" s="4">
        <v>121.31</v>
      </c>
      <c r="D156" s="3">
        <v>7</v>
      </c>
      <c r="F156" s="2" t="s">
        <v>1</v>
      </c>
    </row>
    <row r="157" spans="1:6" ht="24" customHeight="1">
      <c r="A157" s="1">
        <v>156</v>
      </c>
      <c r="B157" s="5">
        <v>60</v>
      </c>
      <c r="C157" s="4">
        <v>136.28</v>
      </c>
      <c r="D157" s="3">
        <v>9.5</v>
      </c>
      <c r="F157" s="2" t="s">
        <v>0</v>
      </c>
    </row>
    <row r="158" spans="1:6" ht="24" customHeight="1">
      <c r="A158" s="1">
        <v>157</v>
      </c>
      <c r="B158" s="5">
        <v>37</v>
      </c>
      <c r="C158" s="4">
        <v>112.92</v>
      </c>
      <c r="D158" s="3">
        <v>6.4</v>
      </c>
      <c r="F158" s="2" t="s">
        <v>1</v>
      </c>
    </row>
    <row r="159" spans="1:6" ht="24" customHeight="1">
      <c r="A159" s="1">
        <v>158</v>
      </c>
      <c r="B159" s="5">
        <v>32</v>
      </c>
      <c r="C159" s="4">
        <v>110.15</v>
      </c>
      <c r="D159" s="3">
        <v>6.2</v>
      </c>
      <c r="F159" s="2" t="s">
        <v>0</v>
      </c>
    </row>
    <row r="160" spans="1:6" ht="24" customHeight="1">
      <c r="A160" s="1">
        <v>159</v>
      </c>
      <c r="B160" s="5">
        <v>75</v>
      </c>
      <c r="C160" s="4">
        <v>146.4</v>
      </c>
      <c r="D160" s="3">
        <v>11.9</v>
      </c>
      <c r="F160" s="2" t="s">
        <v>1</v>
      </c>
    </row>
    <row r="161" spans="1:6" ht="24" customHeight="1">
      <c r="A161" s="1">
        <v>160</v>
      </c>
      <c r="B161" s="5">
        <v>58</v>
      </c>
      <c r="C161" s="4">
        <v>140.44999999999999</v>
      </c>
      <c r="D161" s="3">
        <v>10.1</v>
      </c>
      <c r="F161" s="2" t="s">
        <v>0</v>
      </c>
    </row>
    <row r="162" spans="1:6" ht="24" customHeight="1">
      <c r="A162" s="1">
        <v>161</v>
      </c>
      <c r="B162" s="5">
        <v>20</v>
      </c>
      <c r="C162" s="4">
        <v>104.06</v>
      </c>
      <c r="D162" s="3">
        <v>4.0999999999999996</v>
      </c>
      <c r="F162" s="2" t="s">
        <v>1</v>
      </c>
    </row>
    <row r="163" spans="1:6" ht="24" customHeight="1">
      <c r="A163" s="1">
        <v>162</v>
      </c>
      <c r="B163" s="5">
        <v>37</v>
      </c>
      <c r="C163" s="4">
        <v>111.58</v>
      </c>
      <c r="D163" s="3">
        <v>6.3</v>
      </c>
      <c r="F163" s="2" t="s">
        <v>0</v>
      </c>
    </row>
    <row r="164" spans="1:6" ht="24" customHeight="1">
      <c r="A164" s="1">
        <v>163</v>
      </c>
      <c r="B164" s="5">
        <v>41</v>
      </c>
      <c r="C164" s="4">
        <v>115.71</v>
      </c>
      <c r="D164" s="3">
        <v>7.6</v>
      </c>
      <c r="F164" s="2" t="s">
        <v>1</v>
      </c>
    </row>
    <row r="165" spans="1:6" ht="24" customHeight="1">
      <c r="A165" s="1">
        <v>164</v>
      </c>
      <c r="B165" s="5">
        <v>51</v>
      </c>
      <c r="C165" s="4">
        <v>128.29</v>
      </c>
      <c r="D165" s="3">
        <v>7.8</v>
      </c>
      <c r="F165" s="2" t="s">
        <v>0</v>
      </c>
    </row>
    <row r="166" spans="1:6" ht="24" customHeight="1">
      <c r="A166" s="1">
        <v>165</v>
      </c>
      <c r="B166" s="5">
        <v>53</v>
      </c>
      <c r="C166" s="4">
        <v>122.15</v>
      </c>
      <c r="D166" s="3">
        <v>8.1999999999999993</v>
      </c>
      <c r="F166" s="2" t="s">
        <v>1</v>
      </c>
    </row>
    <row r="167" spans="1:6" ht="24" customHeight="1">
      <c r="A167" s="1">
        <v>166</v>
      </c>
      <c r="B167" s="5">
        <v>62</v>
      </c>
      <c r="C167" s="4">
        <v>126.73</v>
      </c>
      <c r="D167" s="3">
        <v>9.6999999999999993</v>
      </c>
      <c r="F167" s="2" t="s">
        <v>0</v>
      </c>
    </row>
    <row r="168" spans="1:6" ht="24" customHeight="1">
      <c r="A168" s="1">
        <v>167</v>
      </c>
      <c r="B168" s="5">
        <v>37</v>
      </c>
      <c r="C168" s="4">
        <v>115.98</v>
      </c>
      <c r="D168" s="3">
        <v>6.3</v>
      </c>
      <c r="F168" s="2" t="s">
        <v>1</v>
      </c>
    </row>
    <row r="169" spans="1:6" ht="24" customHeight="1">
      <c r="A169" s="1">
        <v>168</v>
      </c>
      <c r="B169" s="5">
        <v>42</v>
      </c>
      <c r="C169" s="4">
        <v>126.26</v>
      </c>
      <c r="D169" s="3">
        <v>7.8</v>
      </c>
      <c r="F169" s="2" t="s">
        <v>0</v>
      </c>
    </row>
    <row r="170" spans="1:6" ht="24" customHeight="1">
      <c r="A170" s="1">
        <v>169</v>
      </c>
      <c r="B170" s="5">
        <v>60</v>
      </c>
      <c r="C170" s="4">
        <v>133.94</v>
      </c>
      <c r="D170" s="3">
        <v>9.5</v>
      </c>
      <c r="F170" s="2" t="s">
        <v>1</v>
      </c>
    </row>
    <row r="171" spans="1:6" ht="24" customHeight="1">
      <c r="A171" s="1">
        <v>170</v>
      </c>
      <c r="B171" s="5">
        <v>46</v>
      </c>
      <c r="C171" s="4">
        <v>113.56</v>
      </c>
      <c r="D171" s="3">
        <v>7.6</v>
      </c>
      <c r="F171" s="2" t="s">
        <v>0</v>
      </c>
    </row>
    <row r="172" spans="1:6" ht="24" customHeight="1">
      <c r="A172" s="1">
        <v>171</v>
      </c>
      <c r="B172" s="5">
        <v>63</v>
      </c>
      <c r="C172" s="4">
        <v>143.35</v>
      </c>
      <c r="D172" s="3">
        <v>9.6999999999999993</v>
      </c>
      <c r="F172" s="2" t="s">
        <v>1</v>
      </c>
    </row>
    <row r="173" spans="1:6" ht="24" customHeight="1">
      <c r="A173" s="1">
        <v>172</v>
      </c>
      <c r="B173" s="5">
        <v>67</v>
      </c>
      <c r="C173" s="4">
        <v>145.76</v>
      </c>
      <c r="D173" s="3">
        <v>10.3</v>
      </c>
      <c r="F173" s="2" t="s">
        <v>0</v>
      </c>
    </row>
    <row r="174" spans="1:6" ht="24" customHeight="1">
      <c r="A174" s="1">
        <v>173</v>
      </c>
      <c r="B174" s="5">
        <v>73</v>
      </c>
      <c r="C174" s="4">
        <v>152.49</v>
      </c>
      <c r="D174" s="3">
        <v>11.6</v>
      </c>
      <c r="F174" s="2" t="s">
        <v>1</v>
      </c>
    </row>
    <row r="175" spans="1:6" ht="24" customHeight="1">
      <c r="A175" s="1">
        <v>174</v>
      </c>
      <c r="B175" s="5">
        <v>50</v>
      </c>
      <c r="C175" s="4">
        <v>134.72999999999999</v>
      </c>
      <c r="D175" s="3">
        <v>8.3000000000000007</v>
      </c>
      <c r="F175" s="2" t="s">
        <v>0</v>
      </c>
    </row>
    <row r="176" spans="1:6" ht="24" customHeight="1">
      <c r="A176" s="1">
        <v>175</v>
      </c>
      <c r="B176" s="5">
        <v>53</v>
      </c>
      <c r="C176" s="4">
        <v>136.81</v>
      </c>
      <c r="D176" s="3">
        <v>9.1</v>
      </c>
      <c r="F176" s="2" t="s">
        <v>1</v>
      </c>
    </row>
    <row r="177" spans="1:6" ht="24" customHeight="1">
      <c r="A177" s="1">
        <v>176</v>
      </c>
      <c r="B177" s="5">
        <v>57</v>
      </c>
      <c r="C177" s="4">
        <v>142.07</v>
      </c>
      <c r="D177" s="3">
        <v>9.1999999999999993</v>
      </c>
      <c r="F177" s="2" t="s">
        <v>0</v>
      </c>
    </row>
    <row r="178" spans="1:6" ht="24" customHeight="1">
      <c r="A178" s="1">
        <v>177</v>
      </c>
      <c r="B178" s="5">
        <v>35</v>
      </c>
      <c r="C178" s="4">
        <v>110.42</v>
      </c>
      <c r="D178" s="3">
        <v>6.6</v>
      </c>
      <c r="F178" s="2" t="s">
        <v>1</v>
      </c>
    </row>
    <row r="179" spans="1:6" ht="24" customHeight="1">
      <c r="A179" s="1">
        <v>178</v>
      </c>
      <c r="B179" s="5">
        <v>38</v>
      </c>
      <c r="C179" s="4">
        <v>126.87</v>
      </c>
      <c r="D179" s="3">
        <v>7.2</v>
      </c>
      <c r="F179" s="2" t="s">
        <v>0</v>
      </c>
    </row>
    <row r="180" spans="1:6" ht="24" customHeight="1">
      <c r="A180" s="1">
        <v>179</v>
      </c>
      <c r="B180" s="5">
        <v>74</v>
      </c>
      <c r="C180" s="4">
        <v>148.26</v>
      </c>
      <c r="D180" s="3">
        <v>11.6</v>
      </c>
      <c r="F180" s="2" t="s">
        <v>1</v>
      </c>
    </row>
    <row r="181" spans="1:6" ht="24" customHeight="1">
      <c r="A181" s="1">
        <v>180</v>
      </c>
      <c r="B181" s="5">
        <v>24</v>
      </c>
      <c r="C181" s="4">
        <v>108.81</v>
      </c>
      <c r="D181" s="3">
        <v>5</v>
      </c>
      <c r="F181" s="2" t="s">
        <v>0</v>
      </c>
    </row>
    <row r="182" spans="1:6" ht="24" customHeight="1">
      <c r="A182" s="1">
        <v>181</v>
      </c>
      <c r="B182" s="5">
        <v>42</v>
      </c>
      <c r="C182" s="4">
        <v>121.23</v>
      </c>
      <c r="D182" s="3">
        <v>7</v>
      </c>
      <c r="F182" s="2" t="s">
        <v>1</v>
      </c>
    </row>
    <row r="183" spans="1:6" ht="24" customHeight="1">
      <c r="A183" s="1">
        <v>182</v>
      </c>
      <c r="B183" s="5">
        <v>59</v>
      </c>
      <c r="C183" s="4">
        <v>141.72</v>
      </c>
      <c r="D183" s="3">
        <v>9.3000000000000007</v>
      </c>
      <c r="F183" s="2" t="s">
        <v>0</v>
      </c>
    </row>
    <row r="184" spans="1:6" ht="24" customHeight="1">
      <c r="A184" s="1">
        <v>183</v>
      </c>
      <c r="B184" s="5">
        <v>33</v>
      </c>
      <c r="C184" s="4">
        <v>118.43</v>
      </c>
      <c r="D184" s="3">
        <v>6.4</v>
      </c>
      <c r="F184" s="2" t="s">
        <v>1</v>
      </c>
    </row>
    <row r="185" spans="1:6" ht="24" customHeight="1">
      <c r="A185" s="1">
        <v>184</v>
      </c>
      <c r="B185" s="5">
        <v>66</v>
      </c>
      <c r="C185" s="4">
        <v>129.94999999999999</v>
      </c>
      <c r="D185" s="3">
        <v>10.4</v>
      </c>
      <c r="F185" s="2" t="s">
        <v>0</v>
      </c>
    </row>
    <row r="186" spans="1:6" ht="24" customHeight="1">
      <c r="A186" s="1">
        <v>185</v>
      </c>
      <c r="B186" s="5">
        <v>65</v>
      </c>
      <c r="C186" s="4">
        <v>138.9</v>
      </c>
      <c r="D186" s="3">
        <v>10.9</v>
      </c>
      <c r="F186" s="2" t="s">
        <v>1</v>
      </c>
    </row>
    <row r="187" spans="1:6" ht="24" customHeight="1">
      <c r="A187" s="1">
        <v>186</v>
      </c>
      <c r="B187" s="5">
        <v>64</v>
      </c>
      <c r="C187" s="4">
        <v>150</v>
      </c>
      <c r="D187" s="3">
        <v>10.199999999999999</v>
      </c>
      <c r="F187" s="2" t="s">
        <v>0</v>
      </c>
    </row>
    <row r="188" spans="1:6" ht="24" customHeight="1">
      <c r="A188" s="1">
        <v>187</v>
      </c>
      <c r="B188" s="5">
        <v>40</v>
      </c>
      <c r="C188" s="4">
        <v>124.07</v>
      </c>
      <c r="D188" s="3">
        <v>7</v>
      </c>
      <c r="F188" s="2" t="s">
        <v>1</v>
      </c>
    </row>
    <row r="189" spans="1:6" ht="24" customHeight="1">
      <c r="A189" s="1">
        <v>188</v>
      </c>
      <c r="B189" s="5">
        <v>72</v>
      </c>
      <c r="C189" s="4">
        <v>139.19</v>
      </c>
      <c r="D189" s="3">
        <v>11.2</v>
      </c>
      <c r="F189" s="2" t="s">
        <v>0</v>
      </c>
    </row>
    <row r="190" spans="1:6" ht="24" customHeight="1">
      <c r="A190" s="1">
        <v>189</v>
      </c>
      <c r="B190" s="5">
        <v>42</v>
      </c>
      <c r="C190" s="4">
        <v>121.33</v>
      </c>
      <c r="D190" s="3">
        <v>6.5</v>
      </c>
      <c r="F190" s="2" t="s">
        <v>1</v>
      </c>
    </row>
    <row r="191" spans="1:6" ht="24" customHeight="1">
      <c r="A191" s="1">
        <v>190</v>
      </c>
      <c r="B191" s="5">
        <v>41</v>
      </c>
      <c r="C191" s="4">
        <v>111.42</v>
      </c>
      <c r="D191" s="3">
        <v>6.6</v>
      </c>
      <c r="F191" s="2" t="s">
        <v>0</v>
      </c>
    </row>
    <row r="192" spans="1:6" ht="24" customHeight="1">
      <c r="A192" s="1">
        <v>191</v>
      </c>
      <c r="B192" s="5">
        <v>62</v>
      </c>
      <c r="C192" s="4">
        <v>144.33000000000001</v>
      </c>
      <c r="D192" s="3">
        <v>10.1</v>
      </c>
      <c r="F192" s="2" t="s">
        <v>1</v>
      </c>
    </row>
    <row r="193" spans="1:6" ht="24" customHeight="1">
      <c r="A193" s="1">
        <v>192</v>
      </c>
      <c r="B193" s="5">
        <v>50</v>
      </c>
      <c r="C193" s="4">
        <v>130.65</v>
      </c>
      <c r="D193" s="3">
        <v>8.6999999999999993</v>
      </c>
      <c r="F193" s="2" t="s">
        <v>0</v>
      </c>
    </row>
    <row r="194" spans="1:6" ht="24" customHeight="1">
      <c r="A194" s="1">
        <v>193</v>
      </c>
      <c r="B194" s="5">
        <v>63</v>
      </c>
      <c r="C194" s="4">
        <v>132.04</v>
      </c>
      <c r="D194" s="3">
        <v>10.199999999999999</v>
      </c>
      <c r="F194" s="2" t="s">
        <v>1</v>
      </c>
    </row>
    <row r="195" spans="1:6" ht="24" customHeight="1">
      <c r="A195" s="1">
        <v>194</v>
      </c>
      <c r="B195" s="5">
        <v>37</v>
      </c>
      <c r="C195" s="4">
        <v>115.1</v>
      </c>
      <c r="D195" s="3">
        <v>6.8</v>
      </c>
      <c r="F195" s="2" t="s">
        <v>0</v>
      </c>
    </row>
    <row r="196" spans="1:6" ht="24" customHeight="1">
      <c r="A196" s="1">
        <v>195</v>
      </c>
      <c r="B196" s="5">
        <v>55</v>
      </c>
      <c r="C196" s="4">
        <v>126.74</v>
      </c>
      <c r="D196" s="3">
        <v>9</v>
      </c>
      <c r="F196" s="2" t="s">
        <v>1</v>
      </c>
    </row>
    <row r="197" spans="1:6" ht="24" customHeight="1">
      <c r="A197" s="1">
        <v>196</v>
      </c>
      <c r="B197" s="5">
        <v>33</v>
      </c>
      <c r="C197" s="4">
        <v>113.41</v>
      </c>
      <c r="D197" s="3">
        <v>5.8</v>
      </c>
      <c r="F197" s="2" t="s">
        <v>0</v>
      </c>
    </row>
    <row r="198" spans="1:6" ht="24" customHeight="1">
      <c r="A198" s="1">
        <v>197</v>
      </c>
      <c r="B198" s="5">
        <v>40</v>
      </c>
      <c r="C198" s="4">
        <v>113.06</v>
      </c>
      <c r="D198" s="3">
        <v>6.6</v>
      </c>
      <c r="F198" s="2" t="s">
        <v>1</v>
      </c>
    </row>
    <row r="199" spans="1:6" ht="24" customHeight="1">
      <c r="A199" s="1">
        <v>198</v>
      </c>
      <c r="B199" s="5">
        <v>49</v>
      </c>
      <c r="C199" s="4">
        <v>123.22</v>
      </c>
      <c r="D199" s="3">
        <v>7.6</v>
      </c>
      <c r="F199" s="2" t="s">
        <v>0</v>
      </c>
    </row>
    <row r="200" spans="1:6" ht="24" customHeight="1">
      <c r="A200" s="1">
        <v>199</v>
      </c>
      <c r="B200" s="5">
        <v>43</v>
      </c>
      <c r="C200" s="4">
        <v>115.81</v>
      </c>
      <c r="D200" s="3">
        <v>7.7</v>
      </c>
      <c r="F200" s="2" t="s">
        <v>1</v>
      </c>
    </row>
    <row r="201" spans="1:6" ht="24" customHeight="1">
      <c r="A201" s="1">
        <v>200</v>
      </c>
      <c r="B201" s="5">
        <v>62</v>
      </c>
      <c r="C201" s="4">
        <v>124.5</v>
      </c>
      <c r="D201" s="3">
        <v>9.6999999999999993</v>
      </c>
      <c r="F201" s="2" t="s">
        <v>0</v>
      </c>
    </row>
    <row r="202" spans="1:6" ht="24" customHeight="1">
      <c r="A202" s="1">
        <v>201</v>
      </c>
      <c r="B202" s="5">
        <v>63</v>
      </c>
      <c r="C202" s="4">
        <v>129.76</v>
      </c>
      <c r="D202" s="3">
        <v>9.8000000000000007</v>
      </c>
      <c r="F202" s="2" t="s">
        <v>1</v>
      </c>
    </row>
    <row r="203" spans="1:6" ht="24" customHeight="1">
      <c r="A203" s="1">
        <v>202</v>
      </c>
      <c r="B203" s="5">
        <v>41</v>
      </c>
      <c r="C203" s="4">
        <v>108.63</v>
      </c>
      <c r="D203" s="3">
        <v>6.6</v>
      </c>
      <c r="F203" s="2" t="s">
        <v>0</v>
      </c>
    </row>
    <row r="204" spans="1:6" ht="24" customHeight="1">
      <c r="A204" s="1">
        <v>203</v>
      </c>
      <c r="B204" s="5">
        <v>51</v>
      </c>
      <c r="C204" s="4">
        <v>128.75</v>
      </c>
      <c r="D204" s="3">
        <v>9</v>
      </c>
      <c r="F204" s="2" t="s">
        <v>1</v>
      </c>
    </row>
    <row r="205" spans="1:6" ht="24" customHeight="1">
      <c r="A205" s="1">
        <v>204</v>
      </c>
      <c r="B205" s="5">
        <v>56</v>
      </c>
      <c r="C205" s="4">
        <v>134.66999999999999</v>
      </c>
      <c r="D205" s="3">
        <v>9.8000000000000007</v>
      </c>
      <c r="F205" s="2" t="s">
        <v>0</v>
      </c>
    </row>
    <row r="206" spans="1:6" ht="24" customHeight="1">
      <c r="A206" s="1">
        <v>205</v>
      </c>
      <c r="B206" s="5">
        <v>21</v>
      </c>
      <c r="C206" s="4">
        <v>108.48</v>
      </c>
      <c r="D206" s="3">
        <v>4.7</v>
      </c>
      <c r="F206" s="2" t="s">
        <v>1</v>
      </c>
    </row>
    <row r="207" spans="1:6" ht="24" customHeight="1">
      <c r="A207" s="1">
        <v>206</v>
      </c>
      <c r="B207" s="5">
        <v>74</v>
      </c>
      <c r="C207" s="4">
        <v>160.57</v>
      </c>
      <c r="D207" s="3">
        <v>12.4</v>
      </c>
      <c r="F207" s="2" t="s">
        <v>0</v>
      </c>
    </row>
    <row r="208" spans="1:6" ht="24" customHeight="1">
      <c r="A208" s="1">
        <v>207</v>
      </c>
      <c r="B208" s="5">
        <v>47</v>
      </c>
      <c r="C208" s="4">
        <v>120.91</v>
      </c>
      <c r="D208" s="3">
        <v>7.1</v>
      </c>
      <c r="F208" s="2" t="s">
        <v>1</v>
      </c>
    </row>
    <row r="209" spans="1:6" ht="24" customHeight="1">
      <c r="A209" s="1">
        <v>208</v>
      </c>
      <c r="B209" s="5">
        <v>40</v>
      </c>
      <c r="C209" s="4">
        <v>124.76</v>
      </c>
      <c r="D209" s="3">
        <v>7.3</v>
      </c>
      <c r="F209" s="2" t="s">
        <v>0</v>
      </c>
    </row>
    <row r="210" spans="1:6" ht="24" customHeight="1">
      <c r="A210" s="1">
        <v>209</v>
      </c>
      <c r="B210" s="5">
        <v>56</v>
      </c>
      <c r="C210" s="4">
        <v>125.41</v>
      </c>
      <c r="D210" s="3">
        <v>8.6999999999999993</v>
      </c>
      <c r="F210" s="2" t="s">
        <v>1</v>
      </c>
    </row>
    <row r="211" spans="1:6" ht="24" customHeight="1">
      <c r="A211" s="1">
        <v>210</v>
      </c>
      <c r="B211" s="5">
        <v>57</v>
      </c>
      <c r="C211" s="4">
        <v>121.15</v>
      </c>
      <c r="D211" s="3">
        <v>8.8000000000000007</v>
      </c>
      <c r="F211" s="2" t="s">
        <v>0</v>
      </c>
    </row>
    <row r="212" spans="1:6" ht="24" customHeight="1">
      <c r="A212" s="1">
        <v>211</v>
      </c>
      <c r="B212" s="5">
        <v>65</v>
      </c>
      <c r="C212" s="4">
        <v>152.38999999999999</v>
      </c>
      <c r="D212" s="3">
        <v>11.1</v>
      </c>
      <c r="F212" s="2" t="s">
        <v>1</v>
      </c>
    </row>
    <row r="213" spans="1:6" ht="24" customHeight="1">
      <c r="A213" s="1">
        <v>212</v>
      </c>
      <c r="B213" s="5">
        <v>66</v>
      </c>
      <c r="C213" s="4">
        <v>143.93</v>
      </c>
      <c r="D213" s="3">
        <v>10.1</v>
      </c>
      <c r="F213" s="2" t="s">
        <v>0</v>
      </c>
    </row>
    <row r="214" spans="1:6" ht="24" customHeight="1">
      <c r="A214" s="1">
        <v>213</v>
      </c>
      <c r="B214" s="5">
        <v>69</v>
      </c>
      <c r="C214" s="4">
        <v>144.19999999999999</v>
      </c>
      <c r="D214" s="3">
        <v>10.6</v>
      </c>
      <c r="F214" s="2" t="s">
        <v>1</v>
      </c>
    </row>
    <row r="215" spans="1:6" ht="24" customHeight="1">
      <c r="A215" s="1">
        <v>214</v>
      </c>
      <c r="B215" s="5">
        <v>55</v>
      </c>
      <c r="C215" s="4">
        <v>126.5</v>
      </c>
      <c r="D215" s="3">
        <v>8.8000000000000007</v>
      </c>
      <c r="F215" s="2" t="s">
        <v>0</v>
      </c>
    </row>
    <row r="216" spans="1:6" ht="24" customHeight="1">
      <c r="A216" s="1">
        <v>215</v>
      </c>
      <c r="B216" s="5">
        <v>55</v>
      </c>
      <c r="C216" s="4">
        <v>128.31</v>
      </c>
      <c r="D216" s="3">
        <v>9.1999999999999993</v>
      </c>
      <c r="F216" s="2" t="s">
        <v>1</v>
      </c>
    </row>
    <row r="217" spans="1:6" ht="24" customHeight="1">
      <c r="A217" s="1">
        <v>216</v>
      </c>
      <c r="B217" s="5">
        <v>54</v>
      </c>
      <c r="C217" s="4">
        <v>129.4</v>
      </c>
      <c r="D217" s="3">
        <v>8.3000000000000007</v>
      </c>
      <c r="F217" s="2" t="s">
        <v>0</v>
      </c>
    </row>
    <row r="218" spans="1:6" ht="24" customHeight="1">
      <c r="A218" s="1">
        <v>217</v>
      </c>
      <c r="B218" s="5">
        <v>71</v>
      </c>
      <c r="C218" s="4">
        <v>160.6</v>
      </c>
      <c r="D218" s="3">
        <v>12.3</v>
      </c>
      <c r="F218" s="2" t="s">
        <v>1</v>
      </c>
    </row>
    <row r="219" spans="1:6" ht="24" customHeight="1">
      <c r="A219" s="1">
        <v>218</v>
      </c>
      <c r="B219" s="5">
        <v>37</v>
      </c>
      <c r="C219" s="4">
        <v>113.86</v>
      </c>
      <c r="D219" s="3">
        <v>5.9</v>
      </c>
      <c r="F219" s="2" t="s">
        <v>0</v>
      </c>
    </row>
    <row r="220" spans="1:6" ht="24" customHeight="1">
      <c r="A220" s="1">
        <v>219</v>
      </c>
      <c r="B220" s="5">
        <v>51</v>
      </c>
      <c r="C220" s="4">
        <v>124.27</v>
      </c>
      <c r="D220" s="3">
        <v>8.5</v>
      </c>
      <c r="F220" s="2" t="s">
        <v>1</v>
      </c>
    </row>
    <row r="221" spans="1:6" ht="24" customHeight="1">
      <c r="A221" s="1">
        <v>220</v>
      </c>
      <c r="B221" s="5">
        <v>40</v>
      </c>
      <c r="C221" s="4">
        <v>116.05</v>
      </c>
      <c r="D221" s="3">
        <v>7</v>
      </c>
      <c r="F221" s="2" t="s">
        <v>0</v>
      </c>
    </row>
    <row r="222" spans="1:6" ht="24" customHeight="1">
      <c r="A222" s="1">
        <v>221</v>
      </c>
      <c r="B222" s="5">
        <v>47</v>
      </c>
      <c r="C222" s="4">
        <v>124.18</v>
      </c>
      <c r="D222" s="3">
        <v>8.3000000000000007</v>
      </c>
      <c r="F222" s="2" t="s">
        <v>1</v>
      </c>
    </row>
    <row r="223" spans="1:6" ht="24" customHeight="1">
      <c r="A223" s="1">
        <v>222</v>
      </c>
      <c r="B223" s="5">
        <v>50</v>
      </c>
      <c r="C223" s="4">
        <v>125.33</v>
      </c>
      <c r="D223" s="3">
        <v>7.8</v>
      </c>
      <c r="F223" s="2" t="s">
        <v>0</v>
      </c>
    </row>
    <row r="224" spans="1:6" ht="24" customHeight="1">
      <c r="A224" s="1">
        <v>223</v>
      </c>
      <c r="B224" s="5">
        <v>22</v>
      </c>
      <c r="C224" s="4">
        <v>99.24</v>
      </c>
      <c r="D224" s="3">
        <v>4.3</v>
      </c>
      <c r="F224" s="2" t="s">
        <v>1</v>
      </c>
    </row>
    <row r="225" spans="1:6" ht="24" customHeight="1">
      <c r="A225" s="1">
        <v>224</v>
      </c>
      <c r="B225" s="5">
        <v>60</v>
      </c>
      <c r="C225" s="4">
        <v>127.9</v>
      </c>
      <c r="D225" s="3">
        <v>9.1999999999999993</v>
      </c>
      <c r="F225" s="2" t="s">
        <v>0</v>
      </c>
    </row>
    <row r="226" spans="1:6" ht="24" customHeight="1">
      <c r="A226" s="1">
        <v>225</v>
      </c>
      <c r="B226" s="5">
        <v>20</v>
      </c>
      <c r="C226" s="4">
        <v>101.67</v>
      </c>
      <c r="D226" s="3">
        <v>4.5</v>
      </c>
      <c r="F226" s="2" t="s">
        <v>1</v>
      </c>
    </row>
    <row r="227" spans="1:6" ht="24" customHeight="1">
      <c r="A227" s="1">
        <v>226</v>
      </c>
      <c r="B227" s="5">
        <v>30</v>
      </c>
      <c r="C227" s="4">
        <v>103.32</v>
      </c>
      <c r="D227" s="3">
        <v>4.5999999999999996</v>
      </c>
      <c r="F227" s="2" t="s">
        <v>0</v>
      </c>
    </row>
    <row r="228" spans="1:6" ht="24" customHeight="1">
      <c r="A228" s="1">
        <v>227</v>
      </c>
      <c r="B228" s="5">
        <v>66</v>
      </c>
      <c r="C228" s="4">
        <v>139.43</v>
      </c>
      <c r="D228" s="3">
        <v>11.3</v>
      </c>
      <c r="F228" s="2" t="s">
        <v>1</v>
      </c>
    </row>
    <row r="229" spans="1:6" ht="24" customHeight="1">
      <c r="A229" s="1">
        <v>228</v>
      </c>
      <c r="B229" s="5">
        <v>40</v>
      </c>
      <c r="C229" s="4">
        <v>110.67</v>
      </c>
      <c r="D229" s="3">
        <v>6.4</v>
      </c>
      <c r="F229" s="2" t="s">
        <v>0</v>
      </c>
    </row>
    <row r="230" spans="1:6" ht="24" customHeight="1">
      <c r="A230" s="1">
        <v>229</v>
      </c>
      <c r="B230" s="5">
        <v>70</v>
      </c>
      <c r="C230" s="4">
        <v>146.22999999999999</v>
      </c>
      <c r="D230" s="3">
        <v>11.1</v>
      </c>
      <c r="F230" s="2" t="s">
        <v>1</v>
      </c>
    </row>
    <row r="231" spans="1:6" ht="24" customHeight="1">
      <c r="A231" s="1">
        <v>230</v>
      </c>
      <c r="B231" s="5">
        <v>43</v>
      </c>
      <c r="C231" s="4">
        <v>112.68</v>
      </c>
      <c r="D231" s="3">
        <v>6.6</v>
      </c>
      <c r="F231" s="2" t="s">
        <v>0</v>
      </c>
    </row>
    <row r="232" spans="1:6" ht="24" customHeight="1">
      <c r="A232" s="1">
        <v>231</v>
      </c>
      <c r="B232" s="5">
        <v>44</v>
      </c>
      <c r="C232" s="4">
        <v>124.14</v>
      </c>
      <c r="D232" s="3">
        <v>7</v>
      </c>
      <c r="F232" s="2" t="s">
        <v>1</v>
      </c>
    </row>
    <row r="233" spans="1:6" ht="24" customHeight="1">
      <c r="A233" s="1">
        <v>232</v>
      </c>
      <c r="B233" s="5">
        <v>34</v>
      </c>
      <c r="C233" s="4">
        <v>109.32</v>
      </c>
      <c r="D233" s="3">
        <v>6.2</v>
      </c>
      <c r="F233" s="2" t="s">
        <v>0</v>
      </c>
    </row>
    <row r="234" spans="1:6" ht="24" customHeight="1">
      <c r="A234" s="1">
        <v>233</v>
      </c>
      <c r="B234" s="5">
        <v>55</v>
      </c>
      <c r="C234" s="4">
        <v>128.36000000000001</v>
      </c>
      <c r="D234" s="3">
        <v>8.8000000000000007</v>
      </c>
      <c r="F234" s="2" t="s">
        <v>1</v>
      </c>
    </row>
    <row r="235" spans="1:6" ht="24" customHeight="1">
      <c r="A235" s="1">
        <v>234</v>
      </c>
      <c r="B235" s="5">
        <v>64</v>
      </c>
      <c r="C235" s="4">
        <v>142.79</v>
      </c>
      <c r="D235" s="3">
        <v>10.1</v>
      </c>
      <c r="F235" s="2" t="s">
        <v>0</v>
      </c>
    </row>
    <row r="236" spans="1:6" ht="24" customHeight="1">
      <c r="A236" s="1">
        <v>235</v>
      </c>
      <c r="B236" s="5">
        <v>38</v>
      </c>
      <c r="C236" s="4">
        <v>120.82</v>
      </c>
      <c r="D236" s="3">
        <v>6.9</v>
      </c>
      <c r="F236" s="2" t="s">
        <v>1</v>
      </c>
    </row>
    <row r="237" spans="1:6" ht="24" customHeight="1">
      <c r="A237" s="1">
        <v>236</v>
      </c>
      <c r="B237" s="5">
        <v>48</v>
      </c>
      <c r="C237" s="4">
        <v>117.97</v>
      </c>
      <c r="D237" s="3">
        <v>7.9</v>
      </c>
      <c r="F237" s="2" t="s">
        <v>0</v>
      </c>
    </row>
    <row r="238" spans="1:6" ht="24" customHeight="1">
      <c r="A238" s="1">
        <v>237</v>
      </c>
      <c r="B238" s="5">
        <v>67</v>
      </c>
      <c r="C238" s="4">
        <v>146.65</v>
      </c>
      <c r="D238" s="3">
        <v>11.5</v>
      </c>
      <c r="F238" s="2" t="s">
        <v>1</v>
      </c>
    </row>
    <row r="239" spans="1:6" ht="24" customHeight="1">
      <c r="A239" s="1">
        <v>238</v>
      </c>
      <c r="B239" s="5">
        <v>67</v>
      </c>
      <c r="C239" s="4">
        <v>131.91</v>
      </c>
      <c r="D239" s="3">
        <v>10.5</v>
      </c>
      <c r="F239" s="2" t="s">
        <v>0</v>
      </c>
    </row>
    <row r="240" spans="1:6" ht="24" customHeight="1">
      <c r="A240" s="1">
        <v>239</v>
      </c>
      <c r="B240" s="5">
        <v>60</v>
      </c>
      <c r="C240" s="4">
        <v>136.25</v>
      </c>
      <c r="D240" s="3">
        <v>10.6</v>
      </c>
      <c r="F240" s="2" t="s">
        <v>1</v>
      </c>
    </row>
    <row r="241" spans="1:6" ht="24" customHeight="1">
      <c r="A241" s="1">
        <v>240</v>
      </c>
      <c r="B241" s="5">
        <v>41</v>
      </c>
      <c r="C241" s="4">
        <v>123.74</v>
      </c>
      <c r="D241" s="3">
        <v>7</v>
      </c>
      <c r="F241" s="2" t="s">
        <v>0</v>
      </c>
    </row>
    <row r="242" spans="1:6" ht="24" customHeight="1">
      <c r="A242" s="1">
        <v>241</v>
      </c>
      <c r="B242" s="5">
        <v>51</v>
      </c>
      <c r="C242" s="4">
        <v>136.25</v>
      </c>
      <c r="D242" s="3">
        <v>9</v>
      </c>
      <c r="F242" s="2" t="s">
        <v>1</v>
      </c>
    </row>
    <row r="243" spans="1:6" ht="24" customHeight="1">
      <c r="A243" s="1">
        <v>242</v>
      </c>
      <c r="B243" s="5">
        <v>32</v>
      </c>
      <c r="C243" s="4">
        <v>113.27</v>
      </c>
      <c r="D243" s="3">
        <v>5.4</v>
      </c>
      <c r="F243" s="2" t="s">
        <v>0</v>
      </c>
    </row>
    <row r="244" spans="1:6" ht="24" customHeight="1">
      <c r="A244" s="1">
        <v>243</v>
      </c>
      <c r="B244" s="5">
        <v>28</v>
      </c>
      <c r="C244" s="4">
        <v>110.71</v>
      </c>
      <c r="D244" s="3">
        <v>5.2</v>
      </c>
      <c r="F244" s="2" t="s">
        <v>1</v>
      </c>
    </row>
    <row r="245" spans="1:6" ht="24" customHeight="1">
      <c r="A245" s="1">
        <v>244</v>
      </c>
      <c r="B245" s="5">
        <v>63</v>
      </c>
      <c r="C245" s="4">
        <v>136.11000000000001</v>
      </c>
      <c r="D245" s="3">
        <v>10.9</v>
      </c>
      <c r="F245" s="2" t="s">
        <v>0</v>
      </c>
    </row>
    <row r="246" spans="1:6" ht="24" customHeight="1">
      <c r="A246" s="1">
        <v>245</v>
      </c>
      <c r="B246" s="5">
        <v>41</v>
      </c>
      <c r="C246" s="4">
        <v>116.44</v>
      </c>
      <c r="D246" s="3">
        <v>7.8</v>
      </c>
      <c r="F246" s="2" t="s">
        <v>1</v>
      </c>
    </row>
    <row r="247" spans="1:6" ht="24" customHeight="1">
      <c r="A247" s="1">
        <v>246</v>
      </c>
      <c r="B247" s="5">
        <v>55</v>
      </c>
      <c r="C247" s="4">
        <v>132.44999999999999</v>
      </c>
      <c r="D247" s="3">
        <v>9.1</v>
      </c>
      <c r="F247" s="2" t="s">
        <v>0</v>
      </c>
    </row>
    <row r="248" spans="1:6" ht="24" customHeight="1">
      <c r="A248" s="1">
        <v>247</v>
      </c>
      <c r="B248" s="5">
        <v>52</v>
      </c>
      <c r="C248" s="4">
        <v>125.47</v>
      </c>
      <c r="D248" s="3">
        <v>9.1</v>
      </c>
      <c r="F248" s="2" t="s">
        <v>1</v>
      </c>
    </row>
    <row r="249" spans="1:6" ht="24" customHeight="1">
      <c r="A249" s="1">
        <v>248</v>
      </c>
      <c r="B249" s="5">
        <v>39</v>
      </c>
      <c r="C249" s="4">
        <v>119.33</v>
      </c>
      <c r="D249" s="3">
        <v>6.2</v>
      </c>
      <c r="F249" s="2" t="s">
        <v>0</v>
      </c>
    </row>
    <row r="250" spans="1:6" ht="24" customHeight="1">
      <c r="A250" s="1">
        <v>249</v>
      </c>
      <c r="B250" s="5">
        <v>42</v>
      </c>
      <c r="C250" s="4">
        <v>125.65</v>
      </c>
      <c r="D250" s="3">
        <v>7</v>
      </c>
      <c r="F250" s="2" t="s">
        <v>1</v>
      </c>
    </row>
    <row r="251" spans="1:6" ht="24" customHeight="1">
      <c r="A251" s="1">
        <v>250</v>
      </c>
      <c r="B251" s="5">
        <v>37</v>
      </c>
      <c r="C251" s="4">
        <v>120.26</v>
      </c>
      <c r="D251" s="3">
        <v>6.4</v>
      </c>
      <c r="F251" s="2" t="s">
        <v>0</v>
      </c>
    </row>
    <row r="252" spans="1:6" ht="24" customHeight="1">
      <c r="A252" s="1">
        <v>251</v>
      </c>
      <c r="B252" s="5">
        <v>33</v>
      </c>
      <c r="C252" s="4">
        <v>118.33</v>
      </c>
      <c r="D252" s="3">
        <v>6.1</v>
      </c>
      <c r="F252" s="2" t="s">
        <v>1</v>
      </c>
    </row>
    <row r="253" spans="1:6" ht="24" customHeight="1">
      <c r="A253" s="1">
        <v>252</v>
      </c>
      <c r="B253" s="5">
        <v>33</v>
      </c>
      <c r="C253" s="4">
        <v>108.1</v>
      </c>
      <c r="D253" s="3">
        <v>5</v>
      </c>
      <c r="F253" s="2" t="s">
        <v>0</v>
      </c>
    </row>
    <row r="254" spans="1:6" ht="24" customHeight="1">
      <c r="A254" s="1">
        <v>253</v>
      </c>
      <c r="B254" s="5">
        <v>54</v>
      </c>
      <c r="C254" s="4">
        <v>131.93</v>
      </c>
      <c r="D254" s="3">
        <v>8.6</v>
      </c>
      <c r="F254" s="2" t="s">
        <v>1</v>
      </c>
    </row>
    <row r="255" spans="1:6" ht="24" customHeight="1">
      <c r="A255" s="1">
        <v>254</v>
      </c>
      <c r="B255" s="5">
        <v>66</v>
      </c>
      <c r="C255" s="4">
        <v>141.71</v>
      </c>
      <c r="D255" s="3">
        <v>10.8</v>
      </c>
      <c r="F255" s="2" t="s">
        <v>0</v>
      </c>
    </row>
    <row r="256" spans="1:6" ht="24" customHeight="1">
      <c r="A256" s="1">
        <v>255</v>
      </c>
      <c r="B256" s="5">
        <v>77</v>
      </c>
      <c r="C256" s="4">
        <v>146.22</v>
      </c>
      <c r="D256" s="3">
        <v>12.4</v>
      </c>
      <c r="F256" s="2" t="s">
        <v>1</v>
      </c>
    </row>
    <row r="257" spans="1:6" ht="24" customHeight="1">
      <c r="A257" s="1">
        <v>256</v>
      </c>
      <c r="B257" s="5">
        <v>36</v>
      </c>
      <c r="C257" s="4">
        <v>116.71</v>
      </c>
      <c r="D257" s="3">
        <v>6.1</v>
      </c>
      <c r="F257" s="2" t="s">
        <v>0</v>
      </c>
    </row>
    <row r="258" spans="1:6" ht="24" customHeight="1">
      <c r="A258" s="1">
        <v>257</v>
      </c>
      <c r="B258" s="5">
        <v>47</v>
      </c>
      <c r="C258" s="4">
        <v>120.05</v>
      </c>
      <c r="D258" s="3">
        <v>7.2</v>
      </c>
      <c r="F258" s="2" t="s">
        <v>1</v>
      </c>
    </row>
    <row r="259" spans="1:6" ht="24" customHeight="1">
      <c r="A259" s="1">
        <v>258</v>
      </c>
      <c r="B259" s="5">
        <v>36</v>
      </c>
      <c r="C259" s="4">
        <v>114.03</v>
      </c>
      <c r="D259" s="3">
        <v>5.6</v>
      </c>
      <c r="F259" s="2" t="s">
        <v>0</v>
      </c>
    </row>
    <row r="260" spans="1:6" ht="24" customHeight="1">
      <c r="A260" s="1">
        <v>259</v>
      </c>
      <c r="B260" s="5">
        <v>52</v>
      </c>
      <c r="C260" s="4">
        <v>129.41999999999999</v>
      </c>
      <c r="D260" s="3">
        <v>8.8000000000000007</v>
      </c>
      <c r="F260" s="2" t="s">
        <v>1</v>
      </c>
    </row>
    <row r="261" spans="1:6" ht="24" customHeight="1">
      <c r="A261" s="1">
        <v>260</v>
      </c>
      <c r="B261" s="5">
        <v>66</v>
      </c>
      <c r="C261" s="4">
        <v>141.88</v>
      </c>
      <c r="D261" s="3">
        <v>10.7</v>
      </c>
      <c r="F261" s="2" t="s">
        <v>0</v>
      </c>
    </row>
    <row r="262" spans="1:6" ht="24" customHeight="1">
      <c r="A262" s="1">
        <v>261</v>
      </c>
      <c r="B262" s="5">
        <v>43</v>
      </c>
      <c r="C262" s="4">
        <v>122.95</v>
      </c>
      <c r="D262" s="3">
        <v>7.7</v>
      </c>
      <c r="F262" s="2" t="s">
        <v>1</v>
      </c>
    </row>
    <row r="263" spans="1:6" ht="24" customHeight="1">
      <c r="A263" s="1">
        <v>262</v>
      </c>
      <c r="B263" s="5">
        <v>30</v>
      </c>
      <c r="C263" s="4">
        <v>108.52</v>
      </c>
      <c r="D263" s="3">
        <v>6</v>
      </c>
      <c r="F263" s="2" t="s">
        <v>0</v>
      </c>
    </row>
    <row r="264" spans="1:6" ht="24" customHeight="1">
      <c r="A264" s="1">
        <v>263</v>
      </c>
      <c r="B264" s="5">
        <v>78</v>
      </c>
      <c r="C264" s="4">
        <v>159.44999999999999</v>
      </c>
      <c r="D264" s="3">
        <v>12.5</v>
      </c>
      <c r="F264" s="2" t="s">
        <v>1</v>
      </c>
    </row>
    <row r="265" spans="1:6" ht="24" customHeight="1">
      <c r="A265" s="1">
        <v>264</v>
      </c>
      <c r="B265" s="5">
        <v>65</v>
      </c>
      <c r="C265" s="4">
        <v>134.41</v>
      </c>
      <c r="D265" s="3">
        <v>9.8000000000000007</v>
      </c>
      <c r="F265" s="2" t="s">
        <v>0</v>
      </c>
    </row>
    <row r="266" spans="1:6" ht="24" customHeight="1">
      <c r="A266" s="1">
        <v>265</v>
      </c>
      <c r="B266" s="5">
        <v>38</v>
      </c>
      <c r="C266" s="4">
        <v>104.97</v>
      </c>
      <c r="D266" s="3">
        <v>5.8</v>
      </c>
      <c r="F266" s="2" t="s">
        <v>1</v>
      </c>
    </row>
    <row r="267" spans="1:6" ht="24" customHeight="1">
      <c r="A267" s="1">
        <v>266</v>
      </c>
      <c r="B267" s="5">
        <v>47</v>
      </c>
      <c r="C267" s="4">
        <v>128.41</v>
      </c>
      <c r="D267" s="3">
        <v>7.9</v>
      </c>
      <c r="F267" s="2" t="s">
        <v>0</v>
      </c>
    </row>
    <row r="268" spans="1:6" ht="24" customHeight="1">
      <c r="A268" s="1">
        <v>267</v>
      </c>
      <c r="B268" s="5">
        <v>51</v>
      </c>
      <c r="C268" s="4">
        <v>128.53</v>
      </c>
      <c r="D268" s="3">
        <v>8.1</v>
      </c>
      <c r="F268" s="2" t="s">
        <v>1</v>
      </c>
    </row>
    <row r="269" spans="1:6" ht="24" customHeight="1">
      <c r="A269" s="1">
        <v>268</v>
      </c>
      <c r="B269" s="5">
        <v>43</v>
      </c>
      <c r="C269" s="4">
        <v>115.16</v>
      </c>
      <c r="D269" s="3">
        <v>7</v>
      </c>
      <c r="F269" s="2" t="s">
        <v>0</v>
      </c>
    </row>
    <row r="270" spans="1:6" ht="24" customHeight="1">
      <c r="A270" s="1">
        <v>269</v>
      </c>
      <c r="B270" s="5">
        <v>36</v>
      </c>
      <c r="C270" s="4">
        <v>119.35</v>
      </c>
      <c r="D270" s="3">
        <v>6.6</v>
      </c>
      <c r="F270" s="2" t="s">
        <v>1</v>
      </c>
    </row>
    <row r="271" spans="1:6" ht="24" customHeight="1">
      <c r="A271" s="1">
        <v>270</v>
      </c>
      <c r="B271" s="5">
        <v>28</v>
      </c>
      <c r="C271" s="4">
        <v>114.33</v>
      </c>
      <c r="D271" s="3">
        <v>5.0999999999999996</v>
      </c>
      <c r="F271" s="2" t="s">
        <v>0</v>
      </c>
    </row>
    <row r="272" spans="1:6" ht="24" customHeight="1">
      <c r="A272" s="1">
        <v>271</v>
      </c>
      <c r="B272" s="5">
        <v>50</v>
      </c>
      <c r="C272" s="4">
        <v>131.21</v>
      </c>
      <c r="D272" s="3">
        <v>8.6</v>
      </c>
      <c r="F272" s="2" t="s">
        <v>1</v>
      </c>
    </row>
    <row r="273" spans="1:6" ht="24" customHeight="1">
      <c r="A273" s="1">
        <v>272</v>
      </c>
      <c r="B273" s="5">
        <v>66</v>
      </c>
      <c r="C273" s="4">
        <v>140.61000000000001</v>
      </c>
      <c r="D273" s="3">
        <v>11.2</v>
      </c>
      <c r="F273" s="2" t="s">
        <v>0</v>
      </c>
    </row>
    <row r="274" spans="1:6" ht="24" customHeight="1">
      <c r="A274" s="1">
        <v>273</v>
      </c>
      <c r="B274" s="5">
        <v>69</v>
      </c>
      <c r="C274" s="4">
        <v>139.1</v>
      </c>
      <c r="D274" s="3">
        <v>11.7</v>
      </c>
      <c r="F274" s="2" t="s">
        <v>1</v>
      </c>
    </row>
    <row r="275" spans="1:6" ht="24" customHeight="1">
      <c r="A275" s="1">
        <v>274</v>
      </c>
      <c r="B275" s="5">
        <v>50</v>
      </c>
      <c r="C275" s="4">
        <v>131.30000000000001</v>
      </c>
      <c r="D275" s="3">
        <v>8</v>
      </c>
      <c r="F275" s="2" t="s">
        <v>0</v>
      </c>
    </row>
    <row r="276" spans="1:6" ht="24" customHeight="1">
      <c r="A276" s="1">
        <v>275</v>
      </c>
      <c r="B276" s="5">
        <v>41</v>
      </c>
      <c r="C276" s="4">
        <v>115.07</v>
      </c>
      <c r="D276" s="3">
        <v>7.6</v>
      </c>
      <c r="F276" s="2" t="s">
        <v>1</v>
      </c>
    </row>
    <row r="277" spans="1:6" ht="24" customHeight="1">
      <c r="A277" s="1">
        <v>276</v>
      </c>
      <c r="B277" s="5">
        <v>30</v>
      </c>
      <c r="C277" s="4">
        <v>114.8</v>
      </c>
      <c r="D277" s="3">
        <v>5.4</v>
      </c>
      <c r="F277" s="2" t="s">
        <v>0</v>
      </c>
    </row>
    <row r="278" spans="1:6" ht="24" customHeight="1">
      <c r="A278" s="1">
        <v>277</v>
      </c>
      <c r="B278" s="5">
        <v>25</v>
      </c>
      <c r="C278" s="4">
        <v>110.74</v>
      </c>
      <c r="D278" s="3">
        <v>5.0999999999999996</v>
      </c>
      <c r="F278" s="2" t="s">
        <v>1</v>
      </c>
    </row>
    <row r="279" spans="1:6" ht="24" customHeight="1">
      <c r="A279" s="1">
        <v>278</v>
      </c>
      <c r="B279" s="5">
        <v>47</v>
      </c>
      <c r="C279" s="4">
        <v>127.64</v>
      </c>
      <c r="D279" s="3">
        <v>7.7</v>
      </c>
      <c r="F279" s="2" t="s">
        <v>0</v>
      </c>
    </row>
    <row r="280" spans="1:6" ht="24" customHeight="1">
      <c r="A280" s="1">
        <v>279</v>
      </c>
      <c r="B280" s="5">
        <v>60</v>
      </c>
      <c r="C280" s="4">
        <v>132.4</v>
      </c>
      <c r="D280" s="3">
        <v>10.4</v>
      </c>
      <c r="F280" s="2" t="s">
        <v>1</v>
      </c>
    </row>
    <row r="281" spans="1:6" ht="24" customHeight="1">
      <c r="A281" s="1">
        <v>280</v>
      </c>
      <c r="B281" s="5">
        <v>69</v>
      </c>
      <c r="C281" s="4">
        <v>141</v>
      </c>
      <c r="D281" s="3">
        <v>10.8</v>
      </c>
      <c r="F281" s="2" t="s">
        <v>0</v>
      </c>
    </row>
    <row r="282" spans="1:6" ht="24" customHeight="1">
      <c r="A282" s="1">
        <v>281</v>
      </c>
      <c r="B282" s="5">
        <v>47</v>
      </c>
      <c r="C282" s="4">
        <v>121.22</v>
      </c>
      <c r="D282" s="3">
        <v>8.3000000000000007</v>
      </c>
      <c r="F282" s="2" t="s">
        <v>1</v>
      </c>
    </row>
    <row r="283" spans="1:6" ht="24" customHeight="1">
      <c r="A283" s="1">
        <v>282</v>
      </c>
      <c r="B283" s="5">
        <v>64</v>
      </c>
      <c r="C283" s="4">
        <v>129.97</v>
      </c>
      <c r="D283" s="3">
        <v>10.7</v>
      </c>
      <c r="F283" s="2" t="s">
        <v>0</v>
      </c>
    </row>
    <row r="284" spans="1:6" ht="24" customHeight="1">
      <c r="A284" s="1">
        <v>283</v>
      </c>
      <c r="B284" s="5">
        <v>42</v>
      </c>
      <c r="C284" s="4">
        <v>115.03</v>
      </c>
      <c r="D284" s="3">
        <v>7.8</v>
      </c>
      <c r="F284" s="2" t="s">
        <v>1</v>
      </c>
    </row>
    <row r="285" spans="1:6" ht="24" customHeight="1">
      <c r="A285" s="1">
        <v>284</v>
      </c>
      <c r="B285" s="5">
        <v>46</v>
      </c>
      <c r="C285" s="4">
        <v>131</v>
      </c>
      <c r="D285" s="3">
        <v>8.3000000000000007</v>
      </c>
      <c r="F285" s="2" t="s">
        <v>0</v>
      </c>
    </row>
    <row r="286" spans="1:6" ht="24" customHeight="1">
      <c r="A286" s="1">
        <v>285</v>
      </c>
      <c r="B286" s="5">
        <v>72</v>
      </c>
      <c r="C286" s="4">
        <v>141.53</v>
      </c>
      <c r="D286" s="3">
        <v>11.6</v>
      </c>
      <c r="F286" s="2" t="s">
        <v>1</v>
      </c>
    </row>
    <row r="287" spans="1:6" ht="24" customHeight="1">
      <c r="A287" s="1">
        <v>286</v>
      </c>
      <c r="B287" s="5">
        <v>48</v>
      </c>
      <c r="C287" s="4">
        <v>123.14</v>
      </c>
      <c r="D287" s="3">
        <v>7.3</v>
      </c>
      <c r="F287" s="2" t="s">
        <v>0</v>
      </c>
    </row>
    <row r="288" spans="1:6" ht="24" customHeight="1">
      <c r="A288" s="1">
        <v>287</v>
      </c>
      <c r="B288" s="5">
        <v>61</v>
      </c>
      <c r="C288" s="4">
        <v>142.66999999999999</v>
      </c>
      <c r="D288" s="3">
        <v>9.9</v>
      </c>
      <c r="F288" s="2" t="s">
        <v>1</v>
      </c>
    </row>
    <row r="289" spans="1:6" ht="24" customHeight="1">
      <c r="A289" s="1">
        <v>288</v>
      </c>
      <c r="B289" s="5">
        <v>69</v>
      </c>
      <c r="C289" s="4">
        <v>140.54</v>
      </c>
      <c r="D289" s="3">
        <v>10.4</v>
      </c>
      <c r="F289" s="2" t="s">
        <v>0</v>
      </c>
    </row>
    <row r="290" spans="1:6" ht="24" customHeight="1">
      <c r="A290" s="1">
        <v>289</v>
      </c>
      <c r="B290" s="5">
        <v>24</v>
      </c>
      <c r="C290" s="4">
        <v>112.22</v>
      </c>
      <c r="D290" s="3">
        <v>5</v>
      </c>
      <c r="F290" s="2" t="s">
        <v>1</v>
      </c>
    </row>
    <row r="291" spans="1:6" ht="24" customHeight="1">
      <c r="A291" s="1">
        <v>290</v>
      </c>
      <c r="B291" s="5">
        <v>75</v>
      </c>
      <c r="C291" s="4">
        <v>149.19</v>
      </c>
      <c r="D291" s="3">
        <v>11.7</v>
      </c>
      <c r="F291" s="2" t="s">
        <v>0</v>
      </c>
    </row>
    <row r="292" spans="1:6" ht="24" customHeight="1">
      <c r="A292" s="1">
        <v>291</v>
      </c>
      <c r="B292" s="5">
        <v>27</v>
      </c>
      <c r="C292" s="4">
        <v>113.09</v>
      </c>
      <c r="D292" s="3">
        <v>5.3</v>
      </c>
      <c r="F292" s="2" t="s">
        <v>1</v>
      </c>
    </row>
    <row r="293" spans="1:6" ht="24" customHeight="1">
      <c r="A293" s="1">
        <v>292</v>
      </c>
      <c r="B293" s="5">
        <v>41</v>
      </c>
      <c r="C293" s="4">
        <v>112.18</v>
      </c>
      <c r="D293" s="3">
        <v>6.9</v>
      </c>
      <c r="F293" s="2" t="s">
        <v>0</v>
      </c>
    </row>
    <row r="294" spans="1:6" ht="24" customHeight="1">
      <c r="A294" s="1">
        <v>293</v>
      </c>
      <c r="B294" s="5">
        <v>36</v>
      </c>
      <c r="C294" s="4">
        <v>113.08</v>
      </c>
      <c r="D294" s="3">
        <v>5.8</v>
      </c>
      <c r="F294" s="2" t="s">
        <v>1</v>
      </c>
    </row>
    <row r="295" spans="1:6" ht="24" customHeight="1">
      <c r="A295" s="1">
        <v>294</v>
      </c>
      <c r="B295" s="5">
        <v>41</v>
      </c>
      <c r="C295" s="4">
        <v>122.76</v>
      </c>
      <c r="D295" s="3">
        <v>7.3</v>
      </c>
      <c r="F295" s="2" t="s">
        <v>0</v>
      </c>
    </row>
    <row r="296" spans="1:6" ht="24" customHeight="1">
      <c r="A296" s="1">
        <v>295</v>
      </c>
      <c r="B296" s="5">
        <v>59</v>
      </c>
      <c r="C296" s="4">
        <v>126.86</v>
      </c>
      <c r="D296" s="3">
        <v>9.8000000000000007</v>
      </c>
      <c r="F296" s="2" t="s">
        <v>1</v>
      </c>
    </row>
    <row r="297" spans="1:6" ht="24" customHeight="1">
      <c r="A297" s="1">
        <v>296</v>
      </c>
      <c r="B297" s="5">
        <v>41</v>
      </c>
      <c r="C297" s="4">
        <v>113</v>
      </c>
      <c r="D297" s="3">
        <v>6.9</v>
      </c>
      <c r="F297" s="2" t="s">
        <v>0</v>
      </c>
    </row>
    <row r="298" spans="1:6" ht="24" customHeight="1">
      <c r="A298" s="1">
        <v>297</v>
      </c>
      <c r="B298" s="5">
        <v>38</v>
      </c>
      <c r="C298" s="4">
        <v>127.55</v>
      </c>
      <c r="D298" s="3">
        <v>7</v>
      </c>
      <c r="F298" s="2" t="s">
        <v>1</v>
      </c>
    </row>
    <row r="299" spans="1:6" ht="24" customHeight="1">
      <c r="A299" s="1">
        <v>298</v>
      </c>
      <c r="B299" s="5">
        <v>67</v>
      </c>
      <c r="C299" s="4">
        <v>140.24</v>
      </c>
      <c r="D299" s="3">
        <v>10.8</v>
      </c>
      <c r="F299" s="2" t="s">
        <v>0</v>
      </c>
    </row>
    <row r="300" spans="1:6" ht="24" customHeight="1">
      <c r="A300" s="1">
        <v>299</v>
      </c>
      <c r="B300" s="5">
        <v>43</v>
      </c>
      <c r="C300" s="4">
        <v>124.03</v>
      </c>
      <c r="D300" s="3">
        <v>7</v>
      </c>
      <c r="F300" s="2" t="s">
        <v>1</v>
      </c>
    </row>
    <row r="301" spans="1:6" ht="24" customHeight="1">
      <c r="A301" s="1">
        <v>300</v>
      </c>
      <c r="B301" s="5">
        <v>69</v>
      </c>
      <c r="C301" s="4">
        <v>145.51</v>
      </c>
      <c r="D301" s="3">
        <v>10.5</v>
      </c>
      <c r="F301" s="2" t="s">
        <v>0</v>
      </c>
    </row>
    <row r="302" spans="1:6" ht="24" customHeight="1">
      <c r="A302" s="1">
        <v>301</v>
      </c>
      <c r="B302" s="5">
        <v>65</v>
      </c>
      <c r="C302" s="4">
        <v>132.31</v>
      </c>
      <c r="D302" s="3">
        <v>10.5</v>
      </c>
      <c r="F302" s="2" t="s">
        <v>1</v>
      </c>
    </row>
    <row r="303" spans="1:6" ht="24" customHeight="1">
      <c r="A303" s="1">
        <v>302</v>
      </c>
      <c r="B303" s="5">
        <v>68</v>
      </c>
      <c r="C303" s="4">
        <v>133.97</v>
      </c>
      <c r="D303" s="3">
        <v>10.7</v>
      </c>
      <c r="F303" s="2" t="s">
        <v>0</v>
      </c>
    </row>
    <row r="304" spans="1:6" ht="24" customHeight="1">
      <c r="A304" s="1">
        <v>303</v>
      </c>
      <c r="B304" s="5">
        <v>39</v>
      </c>
      <c r="C304" s="4">
        <v>114.68</v>
      </c>
      <c r="D304" s="3">
        <v>6</v>
      </c>
      <c r="F304" s="2" t="s">
        <v>1</v>
      </c>
    </row>
    <row r="305" spans="1:6" ht="24" customHeight="1">
      <c r="A305" s="1">
        <v>304</v>
      </c>
      <c r="B305" s="5">
        <v>43</v>
      </c>
      <c r="C305" s="4">
        <v>118.6</v>
      </c>
      <c r="D305" s="3">
        <v>6.2</v>
      </c>
      <c r="F305" s="2" t="s">
        <v>0</v>
      </c>
    </row>
    <row r="306" spans="1:6" ht="24" customHeight="1">
      <c r="A306" s="1">
        <v>305</v>
      </c>
      <c r="B306" s="5">
        <v>36</v>
      </c>
      <c r="C306" s="4">
        <v>121.29</v>
      </c>
      <c r="D306" s="3">
        <v>7</v>
      </c>
      <c r="F306" s="2" t="s">
        <v>1</v>
      </c>
    </row>
    <row r="307" spans="1:6" ht="24" customHeight="1">
      <c r="A307" s="1">
        <v>306</v>
      </c>
      <c r="B307" s="5">
        <v>56</v>
      </c>
      <c r="C307" s="4">
        <v>142.41</v>
      </c>
      <c r="D307" s="3">
        <v>9</v>
      </c>
      <c r="F307" s="2" t="s">
        <v>0</v>
      </c>
    </row>
    <row r="308" spans="1:6" ht="24" customHeight="1">
      <c r="A308" s="1">
        <v>307</v>
      </c>
      <c r="B308" s="5">
        <v>27</v>
      </c>
      <c r="C308" s="4">
        <v>107.51</v>
      </c>
      <c r="D308" s="3">
        <v>5.4</v>
      </c>
      <c r="F308" s="2" t="s">
        <v>1</v>
      </c>
    </row>
    <row r="309" spans="1:6" ht="24" customHeight="1">
      <c r="A309" s="1">
        <v>308</v>
      </c>
      <c r="B309" s="5">
        <v>25</v>
      </c>
      <c r="C309" s="4">
        <v>100.86</v>
      </c>
      <c r="D309" s="3">
        <v>4.0999999999999996</v>
      </c>
      <c r="F309" s="2" t="s">
        <v>0</v>
      </c>
    </row>
    <row r="310" spans="1:6" ht="24" customHeight="1">
      <c r="A310" s="1">
        <v>309</v>
      </c>
      <c r="B310" s="5">
        <v>37</v>
      </c>
      <c r="C310" s="4">
        <v>115.45</v>
      </c>
      <c r="D310" s="3">
        <v>6.1</v>
      </c>
      <c r="F310" s="2" t="s">
        <v>1</v>
      </c>
    </row>
    <row r="311" spans="1:6" ht="24" customHeight="1">
      <c r="A311" s="1">
        <v>310</v>
      </c>
      <c r="B311" s="5">
        <v>67</v>
      </c>
      <c r="C311" s="4">
        <v>136.54</v>
      </c>
      <c r="D311" s="3">
        <v>10.3</v>
      </c>
      <c r="F311" s="2" t="s">
        <v>0</v>
      </c>
    </row>
    <row r="312" spans="1:6" ht="24" customHeight="1">
      <c r="A312" s="1">
        <v>311</v>
      </c>
      <c r="B312" s="5">
        <v>43</v>
      </c>
      <c r="C312" s="4">
        <v>117.85</v>
      </c>
      <c r="D312" s="3">
        <v>7.1</v>
      </c>
      <c r="F312" s="2" t="s">
        <v>1</v>
      </c>
    </row>
    <row r="313" spans="1:6" ht="24" customHeight="1">
      <c r="A313" s="1">
        <v>312</v>
      </c>
      <c r="B313" s="5">
        <v>50</v>
      </c>
      <c r="C313" s="4">
        <v>123.08</v>
      </c>
      <c r="D313" s="3">
        <v>8.5</v>
      </c>
      <c r="F313" s="2" t="s">
        <v>0</v>
      </c>
    </row>
    <row r="314" spans="1:6" ht="24" customHeight="1">
      <c r="A314" s="1">
        <v>313</v>
      </c>
      <c r="B314" s="5">
        <v>73</v>
      </c>
      <c r="C314" s="4">
        <v>146.72999999999999</v>
      </c>
      <c r="D314" s="3">
        <v>11.7</v>
      </c>
      <c r="F314" s="2" t="s">
        <v>1</v>
      </c>
    </row>
    <row r="315" spans="1:6" ht="24" customHeight="1">
      <c r="A315" s="1">
        <v>314</v>
      </c>
      <c r="B315" s="5">
        <v>51</v>
      </c>
      <c r="C315" s="4">
        <v>132.32</v>
      </c>
      <c r="D315" s="3">
        <v>8.4</v>
      </c>
      <c r="F315" s="2" t="s">
        <v>0</v>
      </c>
    </row>
    <row r="316" spans="1:6" ht="24" customHeight="1">
      <c r="A316" s="1">
        <v>315</v>
      </c>
      <c r="B316" s="5">
        <v>37</v>
      </c>
      <c r="C316" s="4">
        <v>115.4</v>
      </c>
      <c r="D316" s="3">
        <v>6.7</v>
      </c>
      <c r="F316" s="2" t="s">
        <v>1</v>
      </c>
    </row>
    <row r="317" spans="1:6" ht="24" customHeight="1">
      <c r="A317" s="1">
        <v>316</v>
      </c>
      <c r="B317" s="5">
        <v>58</v>
      </c>
      <c r="C317" s="4">
        <v>133.69999999999999</v>
      </c>
      <c r="D317" s="3">
        <v>9.8000000000000007</v>
      </c>
      <c r="F317" s="2" t="s">
        <v>0</v>
      </c>
    </row>
    <row r="318" spans="1:6" ht="24" customHeight="1">
      <c r="A318" s="1">
        <v>317</v>
      </c>
      <c r="B318" s="5">
        <v>60</v>
      </c>
      <c r="C318" s="4">
        <v>140.11000000000001</v>
      </c>
      <c r="D318" s="3">
        <v>9.5</v>
      </c>
      <c r="F318" s="2" t="s">
        <v>1</v>
      </c>
    </row>
    <row r="319" spans="1:6" ht="24" customHeight="1">
      <c r="A319" s="1">
        <v>318</v>
      </c>
      <c r="B319" s="5">
        <v>64</v>
      </c>
      <c r="C319" s="4">
        <v>144.19</v>
      </c>
      <c r="D319" s="3">
        <v>10.7</v>
      </c>
      <c r="F319" s="2" t="s">
        <v>0</v>
      </c>
    </row>
    <row r="320" spans="1:6" ht="24" customHeight="1">
      <c r="A320" s="1">
        <v>319</v>
      </c>
      <c r="B320" s="5">
        <v>33</v>
      </c>
      <c r="C320" s="4">
        <v>105.04</v>
      </c>
      <c r="D320" s="3">
        <v>5.8</v>
      </c>
      <c r="F320" s="2" t="s">
        <v>1</v>
      </c>
    </row>
    <row r="321" spans="1:6" ht="24" customHeight="1">
      <c r="A321" s="1">
        <v>320</v>
      </c>
      <c r="B321" s="5">
        <v>55</v>
      </c>
      <c r="C321" s="4">
        <v>137.81</v>
      </c>
      <c r="D321" s="3">
        <v>9.3000000000000007</v>
      </c>
      <c r="F321" s="2" t="s">
        <v>0</v>
      </c>
    </row>
    <row r="322" spans="1:6" ht="24" customHeight="1">
      <c r="A322" s="1">
        <v>321</v>
      </c>
      <c r="B322" s="5">
        <v>61</v>
      </c>
      <c r="C322" s="4">
        <v>138.07</v>
      </c>
      <c r="D322" s="3">
        <v>10.4</v>
      </c>
      <c r="F322" s="2" t="s">
        <v>1</v>
      </c>
    </row>
    <row r="323" spans="1:6" ht="24" customHeight="1">
      <c r="A323" s="1">
        <v>322</v>
      </c>
      <c r="B323" s="5">
        <v>33</v>
      </c>
      <c r="C323" s="4">
        <v>114.83</v>
      </c>
      <c r="D323" s="3">
        <v>5.8</v>
      </c>
      <c r="F323" s="2" t="s">
        <v>0</v>
      </c>
    </row>
    <row r="324" spans="1:6" ht="24" customHeight="1">
      <c r="A324" s="1">
        <v>323</v>
      </c>
      <c r="B324" s="5">
        <v>48</v>
      </c>
      <c r="C324" s="4">
        <v>115.53</v>
      </c>
      <c r="D324" s="3">
        <v>7.8</v>
      </c>
      <c r="F324" s="2" t="s">
        <v>1</v>
      </c>
    </row>
    <row r="325" spans="1:6" ht="24" customHeight="1">
      <c r="A325" s="1">
        <v>324</v>
      </c>
      <c r="B325" s="5">
        <v>81</v>
      </c>
      <c r="C325" s="4">
        <v>143.03</v>
      </c>
      <c r="D325" s="3">
        <v>12.2</v>
      </c>
      <c r="F325" s="2" t="s">
        <v>0</v>
      </c>
    </row>
    <row r="326" spans="1:6" ht="24" customHeight="1">
      <c r="A326" s="1">
        <v>325</v>
      </c>
      <c r="B326" s="5">
        <v>43</v>
      </c>
      <c r="C326" s="4">
        <v>114.08</v>
      </c>
      <c r="D326" s="3">
        <v>7</v>
      </c>
      <c r="F326" s="2" t="s">
        <v>1</v>
      </c>
    </row>
    <row r="327" spans="1:6" ht="24" customHeight="1">
      <c r="A327" s="1">
        <v>326</v>
      </c>
      <c r="B327" s="5">
        <v>65</v>
      </c>
      <c r="C327" s="4">
        <v>133.97</v>
      </c>
      <c r="D327" s="3">
        <v>10.6</v>
      </c>
      <c r="F327" s="2" t="s">
        <v>0</v>
      </c>
    </row>
    <row r="1001" spans="3:3" ht="24" customHeight="1" thickBot="1">
      <c r="C1001" s="8"/>
    </row>
    <row r="2501" spans="2:4" ht="24" customHeight="1" thickBot="1">
      <c r="B2501" s="7"/>
      <c r="D2501" s="6"/>
    </row>
  </sheetData>
  <phoneticPr fontId="3"/>
  <conditionalFormatting sqref="M38:M40">
    <cfRule type="expression" dxfId="2" priority="1">
      <formula>M38&lt;0.01</formula>
    </cfRule>
    <cfRule type="expression" dxfId="1" priority="2">
      <formula>M38&lt;0.05</formula>
    </cfRule>
  </conditionalFormatting>
  <conditionalFormatting sqref="N39:O40">
    <cfRule type="expression" dxfId="0" priority="3">
      <formula>$R38&gt;2</formula>
    </cfRule>
  </conditionalFormatting>
  <pageMargins left="0.79" right="0.79" top="0.98" bottom="0.98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ダミー変数</vt:lpstr>
      <vt:lpstr>ダミー変数!age</vt:lpstr>
      <vt:lpstr>ダミー変数!gender</vt:lpstr>
      <vt:lpstr>ダミー変数!height</vt:lpstr>
      <vt:lpstr>ダミー変数!male</vt:lpstr>
      <vt:lpstr>ダミー変数!marks</vt:lpstr>
      <vt:lpstr>ダミー変数!no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秦野　伸介</dc:creator>
  <cp:lastModifiedBy>秦野　伸介</cp:lastModifiedBy>
  <dcterms:created xsi:type="dcterms:W3CDTF">2020-12-11T08:26:58Z</dcterms:created>
  <dcterms:modified xsi:type="dcterms:W3CDTF">2020-12-11T09:41:57Z</dcterms:modified>
</cp:coreProperties>
</file>